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longhi\Desktop\Bando di concorso 4\"/>
    </mc:Choice>
  </mc:AlternateContent>
  <bookViews>
    <workbookView xWindow="0" yWindow="0" windowWidth="19200" windowHeight="6470" activeTab="1"/>
  </bookViews>
  <sheets>
    <sheet name="Esercizio 1" sheetId="3" r:id="rId1"/>
    <sheet name="Esercizio 2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8" i="7" l="1"/>
  <c r="S17" i="7"/>
  <c r="S16" i="7"/>
  <c r="S15" i="7"/>
  <c r="S12" i="7"/>
  <c r="R12" i="7"/>
  <c r="S7" i="7"/>
  <c r="R7" i="7"/>
  <c r="Q12" i="7"/>
  <c r="Q11" i="7"/>
  <c r="Q10" i="7"/>
  <c r="Q9" i="7"/>
  <c r="Q8" i="7"/>
  <c r="Q7" i="7"/>
  <c r="N8" i="7" l="1"/>
  <c r="N7" i="7"/>
  <c r="I13" i="7" l="1"/>
  <c r="K10" i="7" s="1"/>
  <c r="L10" i="7" s="1"/>
  <c r="N12" i="7"/>
  <c r="N11" i="7"/>
  <c r="K11" i="7"/>
  <c r="L11" i="7" s="1"/>
  <c r="N10" i="7"/>
  <c r="N9" i="7"/>
  <c r="N13" i="7"/>
  <c r="K7" i="7"/>
  <c r="J7" i="7"/>
  <c r="J8" i="7" s="1"/>
  <c r="J9" i="7" s="1"/>
  <c r="J10" i="7" s="1"/>
  <c r="J11" i="7" s="1"/>
  <c r="J12" i="7" s="1"/>
  <c r="R10" i="7" l="1"/>
  <c r="S10" i="7" s="1"/>
  <c r="R11" i="7"/>
  <c r="S11" i="7" s="1"/>
  <c r="R8" i="7"/>
  <c r="S8" i="7" s="1"/>
  <c r="R9" i="7"/>
  <c r="S9" i="7" s="1"/>
  <c r="K8" i="7"/>
  <c r="L8" i="7" s="1"/>
  <c r="L7" i="7"/>
  <c r="K12" i="7"/>
  <c r="L12" i="7" s="1"/>
  <c r="K9" i="7"/>
  <c r="L9" i="7" s="1"/>
  <c r="K13" i="7" l="1"/>
  <c r="S13" i="7"/>
  <c r="S14" i="7" s="1"/>
  <c r="L13" i="7"/>
  <c r="M7" i="7"/>
  <c r="M8" i="7" s="1"/>
  <c r="M9" i="7" s="1"/>
  <c r="M10" i="7" s="1"/>
  <c r="M11" i="7" s="1"/>
  <c r="M12" i="7" s="1"/>
  <c r="O15" i="3" l="1"/>
  <c r="O14" i="3"/>
  <c r="J15" i="3"/>
</calcChain>
</file>

<file path=xl/sharedStrings.xml><?xml version="1.0" encoding="utf-8"?>
<sst xmlns="http://schemas.openxmlformats.org/spreadsheetml/2006/main" count="27" uniqueCount="26">
  <si>
    <t>N=14</t>
  </si>
  <si>
    <t>Mediana = 0,5*14 = 7 quindi valore medio tra 7 e 8 = 215,9</t>
  </si>
  <si>
    <t>Q1</t>
  </si>
  <si>
    <t>Q3</t>
  </si>
  <si>
    <t>Q1 = 0,25*14 = 3,5 quindi posizione 4 = 175</t>
  </si>
  <si>
    <t>Q3 = 0,75*14 = 10,5 quindi poszione 11 = 628,3</t>
  </si>
  <si>
    <t>IQR = 628,3-175 = 453,3</t>
  </si>
  <si>
    <t>Outlier = 175-1,5*(453,3)</t>
  </si>
  <si>
    <t>Outlier = 628,3+,5*(453,3)</t>
  </si>
  <si>
    <t>quindi unico oulier = 2015</t>
  </si>
  <si>
    <t>Media</t>
  </si>
  <si>
    <t>Numero di componenti per famiglia</t>
  </si>
  <si>
    <t>Numero di famiglie lombarde (frequenze assolute)</t>
  </si>
  <si>
    <t>Cumulate</t>
  </si>
  <si>
    <t>fi</t>
  </si>
  <si>
    <t>fi%</t>
  </si>
  <si>
    <t>Fi%</t>
  </si>
  <si>
    <t>Mediana</t>
  </si>
  <si>
    <t>Moda</t>
  </si>
  <si>
    <t>Scarto</t>
  </si>
  <si>
    <t>Scarto al quadrato</t>
  </si>
  <si>
    <t>Varianza</t>
  </si>
  <si>
    <t>*ni</t>
  </si>
  <si>
    <t>Dev</t>
  </si>
  <si>
    <t>Coeff di var lombardo</t>
  </si>
  <si>
    <t>Coeff di var campano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</si>
</sst>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8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2" fontId="0" fillId="0" borderId="0" xfId="0" applyNumberFormat="1"/>
    <xf numFmtId="0" fontId="0" fillId="0" borderId="0" xfId="0" applyFill="1"/>
    <xf numFmtId="2" fontId="0" fillId="0" borderId="0" xfId="0" applyNumberFormat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0" fontId="3" fillId="0" borderId="11" xfId="0" applyFont="1" applyFill="1" applyBorder="1" applyAlignment="1">
      <alignment horizontal="center" vertical="center" wrapText="1" readingOrder="1"/>
    </xf>
    <xf numFmtId="0" fontId="0" fillId="0" borderId="3" xfId="0" applyBorder="1"/>
    <xf numFmtId="0" fontId="0" fillId="0" borderId="6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2" fontId="2" fillId="0" borderId="0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9:R28"/>
  <sheetViews>
    <sheetView topLeftCell="A10" workbookViewId="0">
      <selection activeCell="Q23" sqref="Q23"/>
    </sheetView>
  </sheetViews>
  <sheetFormatPr defaultRowHeight="14.5" x14ac:dyDescent="0.35"/>
  <cols>
    <col min="11" max="11" width="11.7265625" customWidth="1"/>
    <col min="12" max="12" width="12.81640625" customWidth="1"/>
    <col min="16" max="16" width="6.54296875" customWidth="1"/>
    <col min="17" max="17" width="9.26953125" customWidth="1"/>
    <col min="18" max="18" width="6.7265625" customWidth="1"/>
    <col min="20" max="20" width="11.81640625" bestFit="1" customWidth="1"/>
  </cols>
  <sheetData>
    <row r="9" spans="9:16" x14ac:dyDescent="0.35">
      <c r="I9">
        <v>62.2</v>
      </c>
      <c r="L9" t="s">
        <v>0</v>
      </c>
    </row>
    <row r="10" spans="9:16" x14ac:dyDescent="0.35">
      <c r="I10">
        <v>93.4</v>
      </c>
      <c r="L10" t="s">
        <v>1</v>
      </c>
    </row>
    <row r="11" spans="9:16" x14ac:dyDescent="0.35">
      <c r="I11">
        <v>113</v>
      </c>
      <c r="L11" t="s">
        <v>4</v>
      </c>
    </row>
    <row r="12" spans="9:16" x14ac:dyDescent="0.35">
      <c r="I12" s="1">
        <v>175</v>
      </c>
      <c r="J12" s="4" t="s">
        <v>2</v>
      </c>
      <c r="L12" t="s">
        <v>5</v>
      </c>
    </row>
    <row r="13" spans="9:16" x14ac:dyDescent="0.35">
      <c r="I13">
        <v>211</v>
      </c>
      <c r="L13" t="s">
        <v>6</v>
      </c>
    </row>
    <row r="14" spans="9:16" x14ac:dyDescent="0.35">
      <c r="I14" s="7">
        <v>212.5</v>
      </c>
      <c r="L14" t="s">
        <v>7</v>
      </c>
      <c r="O14">
        <f>I12-1.5*453.3</f>
        <v>-504.95000000000005</v>
      </c>
    </row>
    <row r="15" spans="9:16" x14ac:dyDescent="0.35">
      <c r="I15" s="1">
        <v>212.9</v>
      </c>
      <c r="J15" s="34">
        <f xml:space="preserve"> (212.9+218.9)/2</f>
        <v>215.9</v>
      </c>
      <c r="L15" t="s">
        <v>8</v>
      </c>
      <c r="O15">
        <f>I19+1.5*453.3</f>
        <v>1308.25</v>
      </c>
      <c r="P15" t="s">
        <v>9</v>
      </c>
    </row>
    <row r="16" spans="9:16" x14ac:dyDescent="0.35">
      <c r="I16" s="1">
        <v>218.9</v>
      </c>
      <c r="J16" s="34"/>
    </row>
    <row r="17" spans="9:18" ht="23.5" x14ac:dyDescent="0.55000000000000004">
      <c r="I17">
        <v>246.3</v>
      </c>
      <c r="P17" s="2"/>
    </row>
    <row r="18" spans="9:18" x14ac:dyDescent="0.35">
      <c r="I18">
        <v>314</v>
      </c>
    </row>
    <row r="19" spans="9:18" x14ac:dyDescent="0.35">
      <c r="I19" s="1">
        <v>628.29999999999995</v>
      </c>
      <c r="J19" s="4" t="s">
        <v>3</v>
      </c>
    </row>
    <row r="20" spans="9:18" x14ac:dyDescent="0.35">
      <c r="I20">
        <v>755</v>
      </c>
    </row>
    <row r="21" spans="9:18" x14ac:dyDescent="0.35">
      <c r="I21">
        <v>899.1</v>
      </c>
    </row>
    <row r="22" spans="9:18" x14ac:dyDescent="0.35">
      <c r="I22">
        <v>2015</v>
      </c>
    </row>
    <row r="26" spans="9:18" x14ac:dyDescent="0.35">
      <c r="K26" s="5"/>
      <c r="L26" s="5"/>
    </row>
    <row r="27" spans="9:18" x14ac:dyDescent="0.35">
      <c r="K27" s="3"/>
      <c r="L27" s="3"/>
      <c r="Q27" s="6"/>
    </row>
    <row r="28" spans="9:18" x14ac:dyDescent="0.35">
      <c r="R28" s="8"/>
    </row>
  </sheetData>
  <mergeCells count="1">
    <mergeCell ref="J15:J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6:S27"/>
  <sheetViews>
    <sheetView tabSelected="1" topLeftCell="G5" workbookViewId="0">
      <selection activeCell="V7" sqref="V7"/>
    </sheetView>
  </sheetViews>
  <sheetFormatPr defaultRowHeight="14.5" x14ac:dyDescent="0.35"/>
  <cols>
    <col min="8" max="9" width="11.453125" customWidth="1"/>
    <col min="10" max="10" width="9.36328125" customWidth="1"/>
    <col min="18" max="18" width="10.453125" customWidth="1"/>
    <col min="19" max="19" width="10.81640625" customWidth="1"/>
  </cols>
  <sheetData>
    <row r="6" spans="8:19" ht="72.5" x14ac:dyDescent="0.35">
      <c r="H6" s="12" t="s">
        <v>11</v>
      </c>
      <c r="I6" s="12" t="s">
        <v>12</v>
      </c>
      <c r="J6" s="12" t="s">
        <v>13</v>
      </c>
      <c r="K6" s="12" t="s">
        <v>14</v>
      </c>
      <c r="L6" s="12" t="s">
        <v>15</v>
      </c>
      <c r="M6" s="12" t="s">
        <v>16</v>
      </c>
      <c r="N6" s="12" t="s">
        <v>10</v>
      </c>
      <c r="O6" s="12" t="s">
        <v>17</v>
      </c>
      <c r="P6" s="12" t="s">
        <v>18</v>
      </c>
      <c r="Q6" s="27" t="s">
        <v>19</v>
      </c>
      <c r="R6" s="12" t="s">
        <v>20</v>
      </c>
      <c r="S6" s="28" t="s">
        <v>22</v>
      </c>
    </row>
    <row r="7" spans="8:19" x14ac:dyDescent="0.35">
      <c r="H7" s="13">
        <v>1</v>
      </c>
      <c r="I7" s="9">
        <v>4</v>
      </c>
      <c r="J7" s="9">
        <f>I7</f>
        <v>4</v>
      </c>
      <c r="K7" s="14">
        <f>I7/$I$13</f>
        <v>9.3023255813953487E-2</v>
      </c>
      <c r="L7" s="15">
        <f>K7*100</f>
        <v>9.3023255813953494</v>
      </c>
      <c r="M7" s="16">
        <f>L7</f>
        <v>9.3023255813953494</v>
      </c>
      <c r="N7" s="9">
        <f>H7*I7</f>
        <v>4</v>
      </c>
      <c r="O7" s="15">
        <v>3</v>
      </c>
      <c r="P7" s="14">
        <v>2</v>
      </c>
      <c r="Q7" s="15">
        <f>H7-$N$13</f>
        <v>-2.0697674418604652</v>
      </c>
      <c r="R7" s="16">
        <f>Q7^2</f>
        <v>4.2839372633856145</v>
      </c>
      <c r="S7" s="15">
        <f>R7*I7</f>
        <v>17.135749053542458</v>
      </c>
    </row>
    <row r="8" spans="8:19" x14ac:dyDescent="0.35">
      <c r="H8" s="13">
        <v>2</v>
      </c>
      <c r="I8" s="10">
        <v>13</v>
      </c>
      <c r="J8" s="10">
        <f>I8+J7</f>
        <v>17</v>
      </c>
      <c r="K8" s="17">
        <f t="shared" ref="K8:K12" si="0">I8/$I$13</f>
        <v>0.30232558139534882</v>
      </c>
      <c r="L8" s="18">
        <f t="shared" ref="L8:L12" si="1">K8*100</f>
        <v>30.232558139534881</v>
      </c>
      <c r="M8" s="19">
        <f>M7+L8</f>
        <v>39.534883720930232</v>
      </c>
      <c r="N8" s="10">
        <f>H8*I8</f>
        <v>26</v>
      </c>
      <c r="O8" s="26"/>
      <c r="P8" s="17"/>
      <c r="Q8" s="18">
        <f t="shared" ref="Q8:Q12" si="2">H8-$N$13</f>
        <v>-1.0697674418604652</v>
      </c>
      <c r="R8" s="19">
        <f t="shared" ref="R8:R12" si="3">Q8^2</f>
        <v>1.1444023796646838</v>
      </c>
      <c r="S8" s="18">
        <f t="shared" ref="S8:S12" si="4">R8*I8</f>
        <v>14.87723093564089</v>
      </c>
    </row>
    <row r="9" spans="8:19" x14ac:dyDescent="0.35">
      <c r="H9" s="13">
        <v>3</v>
      </c>
      <c r="I9" s="10">
        <v>11</v>
      </c>
      <c r="J9" s="10">
        <f t="shared" ref="J9:J12" si="5">I9+J8</f>
        <v>28</v>
      </c>
      <c r="K9" s="17">
        <f t="shared" si="0"/>
        <v>0.2558139534883721</v>
      </c>
      <c r="L9" s="18">
        <f t="shared" si="1"/>
        <v>25.581395348837212</v>
      </c>
      <c r="M9" s="19">
        <f t="shared" ref="M9:M12" si="6">M8+L9</f>
        <v>65.116279069767444</v>
      </c>
      <c r="N9" s="10">
        <f t="shared" ref="N9:N12" si="7">H9*I9</f>
        <v>33</v>
      </c>
      <c r="O9" s="18"/>
      <c r="P9" s="17"/>
      <c r="Q9" s="18">
        <f t="shared" si="2"/>
        <v>-6.976744186046524E-2</v>
      </c>
      <c r="R9" s="19">
        <f t="shared" si="3"/>
        <v>4.8674959437533978E-3</v>
      </c>
      <c r="S9" s="18">
        <f t="shared" si="4"/>
        <v>5.3542455381287379E-2</v>
      </c>
    </row>
    <row r="10" spans="8:19" x14ac:dyDescent="0.35">
      <c r="H10" s="13">
        <v>4</v>
      </c>
      <c r="I10" s="10">
        <v>8</v>
      </c>
      <c r="J10" s="10">
        <f t="shared" si="5"/>
        <v>36</v>
      </c>
      <c r="K10" s="17">
        <f t="shared" si="0"/>
        <v>0.18604651162790697</v>
      </c>
      <c r="L10" s="18">
        <f t="shared" si="1"/>
        <v>18.604651162790699</v>
      </c>
      <c r="M10" s="19">
        <f t="shared" si="6"/>
        <v>83.720930232558146</v>
      </c>
      <c r="N10" s="10">
        <f t="shared" si="7"/>
        <v>32</v>
      </c>
      <c r="O10" s="18"/>
      <c r="P10" s="17"/>
      <c r="Q10" s="18">
        <f t="shared" si="2"/>
        <v>0.93023255813953476</v>
      </c>
      <c r="R10" s="19">
        <f t="shared" si="3"/>
        <v>0.86533261222282287</v>
      </c>
      <c r="S10" s="18">
        <f t="shared" si="4"/>
        <v>6.922660897782583</v>
      </c>
    </row>
    <row r="11" spans="8:19" x14ac:dyDescent="0.35">
      <c r="H11" s="13">
        <v>5</v>
      </c>
      <c r="I11" s="10">
        <v>5</v>
      </c>
      <c r="J11" s="10">
        <f t="shared" si="5"/>
        <v>41</v>
      </c>
      <c r="K11" s="17">
        <f t="shared" si="0"/>
        <v>0.11627906976744186</v>
      </c>
      <c r="L11" s="18">
        <f t="shared" si="1"/>
        <v>11.627906976744185</v>
      </c>
      <c r="M11" s="19">
        <f t="shared" si="6"/>
        <v>95.348837209302332</v>
      </c>
      <c r="N11" s="10">
        <f t="shared" si="7"/>
        <v>25</v>
      </c>
      <c r="O11" s="18"/>
      <c r="P11" s="17"/>
      <c r="Q11" s="18">
        <f t="shared" si="2"/>
        <v>1.9302325581395348</v>
      </c>
      <c r="R11" s="19">
        <f t="shared" si="3"/>
        <v>3.7257977285018926</v>
      </c>
      <c r="S11" s="18">
        <f t="shared" si="4"/>
        <v>18.628988642509462</v>
      </c>
    </row>
    <row r="12" spans="8:19" x14ac:dyDescent="0.35">
      <c r="H12" s="20">
        <v>6</v>
      </c>
      <c r="I12" s="11">
        <v>2</v>
      </c>
      <c r="J12" s="11">
        <f t="shared" si="5"/>
        <v>43</v>
      </c>
      <c r="K12" s="21">
        <f t="shared" si="0"/>
        <v>4.6511627906976744E-2</v>
      </c>
      <c r="L12" s="22">
        <f t="shared" si="1"/>
        <v>4.6511627906976747</v>
      </c>
      <c r="M12" s="23">
        <f t="shared" si="6"/>
        <v>100</v>
      </c>
      <c r="N12" s="11">
        <f t="shared" si="7"/>
        <v>12</v>
      </c>
      <c r="O12" s="22"/>
      <c r="P12" s="21"/>
      <c r="Q12" s="22">
        <f t="shared" si="2"/>
        <v>2.9302325581395348</v>
      </c>
      <c r="R12" s="23">
        <f>Q12^2</f>
        <v>8.5862628447809612</v>
      </c>
      <c r="S12" s="22">
        <f>R12*I12</f>
        <v>17.172525689561922</v>
      </c>
    </row>
    <row r="13" spans="8:19" x14ac:dyDescent="0.35">
      <c r="I13" s="3">
        <f>SUM(I7:I12)</f>
        <v>43</v>
      </c>
      <c r="J13" s="3"/>
      <c r="K13" s="24">
        <f>SUM(K7:K12)</f>
        <v>1</v>
      </c>
      <c r="L13" s="6">
        <f>SUM(L7:L12)</f>
        <v>100</v>
      </c>
      <c r="N13">
        <f>SUM(N7:N12)/I13</f>
        <v>3.0697674418604652</v>
      </c>
      <c r="O13" s="8"/>
      <c r="P13" s="8"/>
      <c r="Q13" s="8"/>
      <c r="R13" s="8"/>
      <c r="S13" s="29">
        <f>SUM(S7:S12)</f>
        <v>74.79069767441861</v>
      </c>
    </row>
    <row r="14" spans="8:19" x14ac:dyDescent="0.35">
      <c r="O14" s="8"/>
      <c r="P14" s="8"/>
      <c r="Q14" s="8"/>
      <c r="R14" s="31" t="s">
        <v>21</v>
      </c>
      <c r="S14" s="29">
        <f>S13/I13</f>
        <v>1.7393185505678745</v>
      </c>
    </row>
    <row r="15" spans="8:19" x14ac:dyDescent="0.35">
      <c r="O15" s="8"/>
      <c r="P15" s="8"/>
      <c r="Q15" s="8"/>
      <c r="R15" s="31" t="s">
        <v>23</v>
      </c>
      <c r="S15" s="29">
        <f>S14^(1/2)</f>
        <v>1.3188322677914257</v>
      </c>
    </row>
    <row r="16" spans="8:19" ht="30" customHeight="1" x14ac:dyDescent="0.35">
      <c r="R16" s="32" t="s">
        <v>24</v>
      </c>
      <c r="S16" s="30">
        <f>1.32/N13</f>
        <v>0.43</v>
      </c>
    </row>
    <row r="17" spans="11:19" x14ac:dyDescent="0.35">
      <c r="R17" s="33" t="s">
        <v>23</v>
      </c>
      <c r="S17" s="29">
        <f>3.8^(1/2)</f>
        <v>1.9493588689617927</v>
      </c>
    </row>
    <row r="18" spans="11:19" ht="29" x14ac:dyDescent="0.35">
      <c r="R18" s="33" t="s">
        <v>25</v>
      </c>
      <c r="S18" s="29">
        <f>S17/2.7</f>
        <v>0.72198476628214536</v>
      </c>
    </row>
    <row r="22" spans="11:19" ht="15" thickBot="1" x14ac:dyDescent="0.4">
      <c r="K22" s="6"/>
    </row>
    <row r="23" spans="11:19" ht="24" thickBot="1" x14ac:dyDescent="0.4">
      <c r="K23" s="6"/>
      <c r="Q23" s="25"/>
      <c r="R23" s="25"/>
      <c r="S23" s="25"/>
    </row>
    <row r="24" spans="11:19" ht="15" thickTop="1" x14ac:dyDescent="0.35">
      <c r="K24" s="6"/>
    </row>
    <row r="25" spans="11:19" x14ac:dyDescent="0.35">
      <c r="K25" s="6"/>
    </row>
    <row r="26" spans="11:19" x14ac:dyDescent="0.35">
      <c r="K26" s="6"/>
    </row>
    <row r="27" spans="11:19" x14ac:dyDescent="0.35">
      <c r="K27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Esercizio 1</vt:lpstr>
      <vt:lpstr>Esercizio 2</vt:lpstr>
    </vt:vector>
  </TitlesOfParts>
  <Company>MBDA Italia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Longhi</dc:creator>
  <cp:lastModifiedBy>Silvia Longhi</cp:lastModifiedBy>
  <dcterms:created xsi:type="dcterms:W3CDTF">2023-04-22T19:29:42Z</dcterms:created>
  <dcterms:modified xsi:type="dcterms:W3CDTF">2024-03-23T17:46:59Z</dcterms:modified>
</cp:coreProperties>
</file>