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adimattia/Google Drive/OU modulo I STA/"/>
    </mc:Choice>
  </mc:AlternateContent>
  <xr:revisionPtr revIDLastSave="0" documentId="13_ncr:1_{CA9A4834-C190-F743-AD97-EA6B90C9C3EA}" xr6:coauthVersionLast="46" xr6:coauthVersionMax="46" xr10:uidLastSave="{00000000-0000-0000-0000-000000000000}"/>
  <bookViews>
    <workbookView xWindow="1160" yWindow="4100" windowWidth="27640" windowHeight="16400" xr2:uid="{8588359E-B20B-4846-AAE8-DA963CE31257}"/>
  </bookViews>
  <sheets>
    <sheet name="Foglio1" sheetId="1" r:id="rId1"/>
    <sheet name="calcolo 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2" i="2"/>
  <c r="E3" i="2"/>
  <c r="E4" i="2"/>
  <c r="E5" i="2"/>
  <c r="E6" i="2"/>
  <c r="E7" i="2"/>
  <c r="E8" i="2"/>
  <c r="E9" i="2"/>
  <c r="E10" i="2"/>
  <c r="E11" i="2"/>
  <c r="E12" i="2"/>
  <c r="E2" i="2"/>
  <c r="D3" i="2"/>
  <c r="D4" i="2"/>
  <c r="D5" i="2"/>
  <c r="D6" i="2"/>
  <c r="D7" i="2"/>
  <c r="D8" i="2"/>
  <c r="D9" i="2"/>
  <c r="D10" i="2"/>
  <c r="D11" i="2"/>
  <c r="D12" i="2"/>
  <c r="D2" i="2"/>
  <c r="C3" i="2"/>
  <c r="C4" i="2"/>
  <c r="C5" i="2"/>
  <c r="C6" i="2"/>
  <c r="C7" i="2"/>
  <c r="C8" i="2"/>
  <c r="C9" i="2"/>
  <c r="C10" i="2"/>
  <c r="C11" i="2"/>
  <c r="C12" i="2"/>
  <c r="C2" i="2"/>
  <c r="K55" i="1"/>
  <c r="L37" i="1"/>
  <c r="L35" i="1"/>
  <c r="L15" i="1"/>
  <c r="J15" i="1"/>
  <c r="H15" i="1"/>
  <c r="L36" i="1" l="1"/>
  <c r="L32" i="1"/>
  <c r="M32" i="1"/>
  <c r="K32" i="1"/>
  <c r="H16" i="1"/>
  <c r="J16" i="1"/>
  <c r="L16" i="1"/>
  <c r="H17" i="1"/>
  <c r="J17" i="1"/>
  <c r="L17" i="1"/>
  <c r="H18" i="1"/>
  <c r="J18" i="1"/>
  <c r="L18" i="1"/>
  <c r="H19" i="1"/>
  <c r="J19" i="1"/>
  <c r="L19" i="1"/>
  <c r="H20" i="1"/>
  <c r="J20" i="1"/>
  <c r="L20" i="1"/>
  <c r="H21" i="1"/>
  <c r="J21" i="1"/>
  <c r="L21" i="1"/>
  <c r="H22" i="1"/>
  <c r="J22" i="1"/>
  <c r="L22" i="1"/>
  <c r="H23" i="1"/>
  <c r="J23" i="1"/>
  <c r="L23" i="1"/>
</calcChain>
</file>

<file path=xl/sharedStrings.xml><?xml version="1.0" encoding="utf-8"?>
<sst xmlns="http://schemas.openxmlformats.org/spreadsheetml/2006/main" count="25" uniqueCount="16">
  <si>
    <t>119° C</t>
  </si>
  <si>
    <t>t(min)</t>
  </si>
  <si>
    <t>110°C</t>
  </si>
  <si>
    <t>100°C</t>
  </si>
  <si>
    <t>MO (UFC/mL)</t>
  </si>
  <si>
    <t>log[MO (UFC/mL)]</t>
  </si>
  <si>
    <t>m</t>
  </si>
  <si>
    <t>D</t>
  </si>
  <si>
    <t>log D</t>
  </si>
  <si>
    <t xml:space="preserve"> T (°C)</t>
  </si>
  <si>
    <t>D (min)</t>
  </si>
  <si>
    <t>t(s)</t>
  </si>
  <si>
    <t>T(°C)</t>
  </si>
  <si>
    <t>logD</t>
  </si>
  <si>
    <t>D(s)</t>
  </si>
  <si>
    <t>1/D (s-1)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</si>
</sst>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8"/>
      <color rgb="FFFFFFFF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0" fillId="5" borderId="0" xfId="0" applyFill="1"/>
    <xf numFmtId="0" fontId="0" fillId="5" borderId="0" xfId="0" applyFill="1" applyAlignment="1">
      <alignment horizontal="center"/>
    </xf>
    <xf numFmtId="11" fontId="0" fillId="5" borderId="0" xfId="0" applyNumberFormat="1" applyFill="1" applyAlignment="1">
      <alignment horizontal="center"/>
    </xf>
    <xf numFmtId="11" fontId="3" fillId="5" borderId="0" xfId="0" applyNumberFormat="1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0" fillId="0" borderId="0" xfId="0" applyNumberFormat="1"/>
    <xf numFmtId="11" fontId="0" fillId="0" borderId="0" xfId="0" applyNumberFormat="1"/>
    <xf numFmtId="0" fontId="4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80314960629918"/>
          <c:y val="0.10689814814814817"/>
          <c:w val="0.7096412948381452"/>
          <c:h val="0.67922098279381737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Foglio1!$A$1:$A$11</c:f>
              <c:numCache>
                <c:formatCode>General</c:formatCode>
                <c:ptCount val="11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45</c:v>
                </c:pt>
                <c:pt idx="4">
                  <c:v>60</c:v>
                </c:pt>
                <c:pt idx="5">
                  <c:v>65</c:v>
                </c:pt>
                <c:pt idx="6">
                  <c:v>75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</c:numCache>
            </c:numRef>
          </c:cat>
          <c:val>
            <c:numRef>
              <c:f>Foglio1!$B$1:$B$11</c:f>
              <c:numCache>
                <c:formatCode>General</c:formatCode>
                <c:ptCount val="11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122</c:v>
                </c:pt>
                <c:pt idx="4">
                  <c:v>125</c:v>
                </c:pt>
                <c:pt idx="5">
                  <c:v>130</c:v>
                </c:pt>
                <c:pt idx="6">
                  <c:v>130</c:v>
                </c:pt>
                <c:pt idx="7">
                  <c:v>125</c:v>
                </c:pt>
                <c:pt idx="8">
                  <c:v>122</c:v>
                </c:pt>
                <c:pt idx="9">
                  <c:v>100</c:v>
                </c:pt>
                <c:pt idx="1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9-FF4B-A6EC-A4837D36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243072"/>
        <c:axId val="1919244752"/>
      </c:lineChart>
      <c:catAx>
        <c:axId val="191924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/>
                  <a:t>t (s)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9244752"/>
        <c:crosses val="autoZero"/>
        <c:auto val="1"/>
        <c:lblAlgn val="ctr"/>
        <c:lblOffset val="100"/>
        <c:noMultiLvlLbl val="0"/>
      </c:catAx>
      <c:valAx>
        <c:axId val="191924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 b="1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9243072"/>
        <c:crosses val="autoZero"/>
        <c:crossBetween val="between"/>
      </c:valAx>
      <c:spPr>
        <a:noFill/>
        <a:ln>
          <a:solidFill>
            <a:srgbClr val="80808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3646026428123"/>
          <c:y val="6.098425196850394E-2"/>
          <c:w val="0.82164606044114896"/>
          <c:h val="0.69234141066873678"/>
        </c:manualLayout>
      </c:layout>
      <c:scatterChart>
        <c:scatterStyle val="lineMarker"/>
        <c:varyColors val="0"/>
        <c:ser>
          <c:idx val="0"/>
          <c:order val="0"/>
          <c:tx>
            <c:strRef>
              <c:f>Foglio1!$H$14</c:f>
              <c:strCache>
                <c:ptCount val="1"/>
                <c:pt idx="0">
                  <c:v>119°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9741671060016067E-2"/>
                  <c:y val="-0.134136630808472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Foglio1!$G$15:$G$23</c:f>
              <c:numCache>
                <c:formatCode>General</c:formatCode>
                <c:ptCount val="9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1.4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Foglio1!$H$15:$H$23</c:f>
              <c:numCache>
                <c:formatCode>0.00</c:formatCode>
                <c:ptCount val="9"/>
                <c:pt idx="0">
                  <c:v>6.653212513775344</c:v>
                </c:pt>
                <c:pt idx="1">
                  <c:v>6.0453229787866576</c:v>
                </c:pt>
                <c:pt idx="2">
                  <c:v>5.5611013836490564</c:v>
                </c:pt>
                <c:pt idx="3">
                  <c:v>5.1072099696478688</c:v>
                </c:pt>
                <c:pt idx="4">
                  <c:v>4.7604224834232118</c:v>
                </c:pt>
                <c:pt idx="5">
                  <c:v>4.0253058652647704</c:v>
                </c:pt>
                <c:pt idx="6">
                  <c:v>2.6608654780038692</c:v>
                </c:pt>
                <c:pt idx="7">
                  <c:v>1.7481880270062005</c:v>
                </c:pt>
                <c:pt idx="8">
                  <c:v>0.91381385238371671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01-7349-A565-F05E6752318A}"/>
            </c:ext>
          </c:extLst>
        </c:ser>
        <c:ser>
          <c:idx val="1"/>
          <c:order val="1"/>
          <c:tx>
            <c:strRef>
              <c:f>Foglio1!$J$14</c:f>
              <c:strCache>
                <c:ptCount val="1"/>
                <c:pt idx="0">
                  <c:v>110°C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31668100882638051"/>
                  <c:y val="-2.86578130198513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Foglio1!$I$15:$I$23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15</c:v>
                </c:pt>
              </c:numCache>
            </c:numRef>
          </c:xVal>
          <c:yVal>
            <c:numRef>
              <c:f>Foglio1!$J$15:$J$23</c:f>
              <c:numCache>
                <c:formatCode>0.00</c:formatCode>
                <c:ptCount val="9"/>
                <c:pt idx="0">
                  <c:v>6.653212513775344</c:v>
                </c:pt>
                <c:pt idx="1">
                  <c:v>6.0969100130080562</c:v>
                </c:pt>
                <c:pt idx="2">
                  <c:v>5.860338006570994</c:v>
                </c:pt>
                <c:pt idx="3">
                  <c:v>5.318063334962762</c:v>
                </c:pt>
                <c:pt idx="4">
                  <c:v>4.6910814921229687</c:v>
                </c:pt>
                <c:pt idx="5">
                  <c:v>4.0606978403536118</c:v>
                </c:pt>
                <c:pt idx="6">
                  <c:v>3.1875207208364631</c:v>
                </c:pt>
                <c:pt idx="7">
                  <c:v>2.5751878449276608</c:v>
                </c:pt>
                <c:pt idx="8">
                  <c:v>1.7041505168397992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01-7349-A565-F05E6752318A}"/>
            </c:ext>
          </c:extLst>
        </c:ser>
        <c:ser>
          <c:idx val="2"/>
          <c:order val="2"/>
          <c:tx>
            <c:strRef>
              <c:f>Foglio1!$L$14</c:f>
              <c:strCache>
                <c:ptCount val="1"/>
                <c:pt idx="0">
                  <c:v>100°C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Foglio1!$K$15:$K$23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Foglio1!$L$15:$L$23</c:f>
              <c:numCache>
                <c:formatCode>0.00</c:formatCode>
                <c:ptCount val="9"/>
                <c:pt idx="0">
                  <c:v>6.653212513775344</c:v>
                </c:pt>
                <c:pt idx="1">
                  <c:v>6.1931245983544612</c:v>
                </c:pt>
                <c:pt idx="2">
                  <c:v>6.0530784434834199</c:v>
                </c:pt>
                <c:pt idx="3">
                  <c:v>5.9415114326344032</c:v>
                </c:pt>
                <c:pt idx="4">
                  <c:v>5.7458551951737293</c:v>
                </c:pt>
                <c:pt idx="5">
                  <c:v>5.5465426634781307</c:v>
                </c:pt>
                <c:pt idx="6">
                  <c:v>5.1038037209559572</c:v>
                </c:pt>
                <c:pt idx="7">
                  <c:v>4.6848453616444123</c:v>
                </c:pt>
                <c:pt idx="8">
                  <c:v>4.3404441148401185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01-7349-A565-F05E67523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3638576"/>
        <c:axId val="1933702640"/>
      </c:scatterChart>
      <c:valAx>
        <c:axId val="193363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 (min) </a:t>
                </a:r>
              </a:p>
            </c:rich>
          </c:tx>
          <c:layout>
            <c:manualLayout>
              <c:xMode val="edge"/>
              <c:yMode val="edge"/>
              <c:x val="0.46709987925375418"/>
              <c:y val="0.82796745037152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3702640"/>
        <c:crosses val="autoZero"/>
        <c:crossBetween val="midCat"/>
      </c:valAx>
      <c:valAx>
        <c:axId val="193370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>
                    <a:solidFill>
                      <a:schemeClr val="tx1"/>
                    </a:solidFill>
                  </a:rPr>
                  <a:t>log MO</a:t>
                </a:r>
              </a:p>
            </c:rich>
          </c:tx>
          <c:layout>
            <c:manualLayout>
              <c:xMode val="edge"/>
              <c:yMode val="edge"/>
              <c:x val="3.1656604479515654E-2"/>
              <c:y val="0.34781523788399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363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212683457764324"/>
          <c:y val="0.88644283020960413"/>
          <c:w val="0.82645890376014008"/>
          <c:h val="0.11355716979039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Foglio1!$B$14</c:f>
              <c:strCache>
                <c:ptCount val="1"/>
                <c:pt idx="0">
                  <c:v>119° 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22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Foglio1!$A$15:$A$23</c:f>
              <c:numCache>
                <c:formatCode>General</c:formatCode>
                <c:ptCount val="9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1.4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Foglio1!$B$15:$B$23</c:f>
              <c:numCache>
                <c:formatCode>0.00E+00</c:formatCode>
                <c:ptCount val="9"/>
                <c:pt idx="0">
                  <c:v>4500000</c:v>
                </c:pt>
                <c:pt idx="1">
                  <c:v>1110000</c:v>
                </c:pt>
                <c:pt idx="2">
                  <c:v>364000</c:v>
                </c:pt>
                <c:pt idx="3">
                  <c:v>128000</c:v>
                </c:pt>
                <c:pt idx="4">
                  <c:v>57600</c:v>
                </c:pt>
                <c:pt idx="5">
                  <c:v>10600</c:v>
                </c:pt>
                <c:pt idx="6">
                  <c:v>458</c:v>
                </c:pt>
                <c:pt idx="7">
                  <c:v>56</c:v>
                </c:pt>
                <c:pt idx="8">
                  <c:v>8.1999999999999993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52-2042-A03E-22469CC1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429184"/>
        <c:axId val="1932891728"/>
      </c:scatterChart>
      <c:valAx>
        <c:axId val="192342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2891728"/>
        <c:crosses val="autoZero"/>
        <c:crossBetween val="midCat"/>
      </c:valAx>
      <c:valAx>
        <c:axId val="1932891728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3429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65048118985126"/>
          <c:y val="0.11152777777777778"/>
          <c:w val="0.7837939632545931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6.9905949256342959E-3"/>
                  <c:y val="-0.527361111111111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Foglio1!$J$35:$J$37</c:f>
              <c:numCache>
                <c:formatCode>General</c:formatCode>
                <c:ptCount val="3"/>
                <c:pt idx="0">
                  <c:v>100</c:v>
                </c:pt>
                <c:pt idx="1">
                  <c:v>110</c:v>
                </c:pt>
                <c:pt idx="2">
                  <c:v>119</c:v>
                </c:pt>
              </c:numCache>
            </c:numRef>
          </c:xVal>
          <c:yVal>
            <c:numRef>
              <c:f>Foglio1!$L$35:$L$37</c:f>
              <c:numCache>
                <c:formatCode>General</c:formatCode>
                <c:ptCount val="3"/>
                <c:pt idx="0">
                  <c:v>1.3439017979871681</c:v>
                </c:pt>
                <c:pt idx="1">
                  <c:v>0.48571795213962216</c:v>
                </c:pt>
                <c:pt idx="2">
                  <c:v>-0.27964413386530984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57-BC43-8665-86ECF9A6A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1352032"/>
        <c:axId val="1931353712"/>
      </c:scatterChart>
      <c:valAx>
        <c:axId val="1931352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>
                    <a:solidFill>
                      <a:schemeClr val="tx1"/>
                    </a:solidFill>
                  </a:rPr>
                  <a:t>T</a:t>
                </a:r>
                <a:r>
                  <a:rPr lang="it-IT" sz="1400" b="1" baseline="0">
                    <a:solidFill>
                      <a:schemeClr val="tx1"/>
                    </a:solidFill>
                  </a:rPr>
                  <a:t> (°C) </a:t>
                </a:r>
                <a:endParaRPr lang="it-IT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1353712"/>
        <c:crosses val="autoZero"/>
        <c:crossBetween val="midCat"/>
      </c:valAx>
      <c:valAx>
        <c:axId val="1931353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 b="1">
                    <a:solidFill>
                      <a:schemeClr val="tx1"/>
                    </a:solidFill>
                  </a:rPr>
                  <a:t>log (D)</a:t>
                </a:r>
              </a:p>
            </c:rich>
          </c:tx>
          <c:layout>
            <c:manualLayout>
              <c:xMode val="edge"/>
              <c:yMode val="edge"/>
              <c:x val="2.1652668416447945E-2"/>
              <c:y val="0.29940981335666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135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8.5739282589676288E-4"/>
                  <c:y val="0.106312335958005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Foglio1!$G$15:$G$23</c:f>
              <c:numCache>
                <c:formatCode>General</c:formatCode>
                <c:ptCount val="9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1.4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Foglio1!$L$15:$L$23</c:f>
              <c:numCache>
                <c:formatCode>0.00</c:formatCode>
                <c:ptCount val="9"/>
                <c:pt idx="0">
                  <c:v>6.653212513775344</c:v>
                </c:pt>
                <c:pt idx="1">
                  <c:v>6.1931245983544612</c:v>
                </c:pt>
                <c:pt idx="2">
                  <c:v>6.0530784434834199</c:v>
                </c:pt>
                <c:pt idx="3">
                  <c:v>5.9415114326344032</c:v>
                </c:pt>
                <c:pt idx="4">
                  <c:v>5.7458551951737293</c:v>
                </c:pt>
                <c:pt idx="5">
                  <c:v>5.5465426634781307</c:v>
                </c:pt>
                <c:pt idx="6">
                  <c:v>5.1038037209559572</c:v>
                </c:pt>
                <c:pt idx="7">
                  <c:v>4.6848453616444123</c:v>
                </c:pt>
                <c:pt idx="8">
                  <c:v>4.3404441148401185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37-BB40-B218-D0901F444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585791"/>
        <c:axId val="1195969023"/>
      </c:scatterChart>
      <c:valAx>
        <c:axId val="1195585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5969023"/>
        <c:crosses val="autoZero"/>
        <c:crossBetween val="midCat"/>
      </c:valAx>
      <c:valAx>
        <c:axId val="119596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95585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2666309504511"/>
          <c:y val="8.1278626936338846E-2"/>
          <c:w val="0.74944219259969402"/>
          <c:h val="0.7295731048324841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'calcolo n'!$A$2:$A$12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35</c:v>
                </c:pt>
                <c:pt idx="4">
                  <c:v>60</c:v>
                </c:pt>
                <c:pt idx="5">
                  <c:v>65</c:v>
                </c:pt>
                <c:pt idx="6">
                  <c:v>75</c:v>
                </c:pt>
                <c:pt idx="7">
                  <c:v>85</c:v>
                </c:pt>
                <c:pt idx="8">
                  <c:v>90</c:v>
                </c:pt>
                <c:pt idx="9">
                  <c:v>95</c:v>
                </c:pt>
                <c:pt idx="10">
                  <c:v>100</c:v>
                </c:pt>
              </c:numCache>
            </c:numRef>
          </c:xVal>
          <c:yVal>
            <c:numRef>
              <c:f>'calcolo n'!$F$2:$F$12</c:f>
              <c:numCache>
                <c:formatCode>0.00E+00</c:formatCode>
                <c:ptCount val="11"/>
                <c:pt idx="0">
                  <c:v>9.8326394449258054E-5</c:v>
                </c:pt>
                <c:pt idx="1">
                  <c:v>6.9203449276154805E-4</c:v>
                </c:pt>
                <c:pt idx="2">
                  <c:v>4.8706325687440759E-3</c:v>
                </c:pt>
                <c:pt idx="3">
                  <c:v>4.1666666666666664E-2</c:v>
                </c:pt>
                <c:pt idx="4">
                  <c:v>0.11053951935132902</c:v>
                </c:pt>
                <c:pt idx="5">
                  <c:v>0.24126849919177037</c:v>
                </c:pt>
                <c:pt idx="6">
                  <c:v>0.24126849919177037</c:v>
                </c:pt>
                <c:pt idx="7">
                  <c:v>0.11053951935132902</c:v>
                </c:pt>
                <c:pt idx="8">
                  <c:v>4.1666666666666664E-2</c:v>
                </c:pt>
                <c:pt idx="9">
                  <c:v>6.9203449276154805E-4</c:v>
                </c:pt>
                <c:pt idx="10">
                  <c:v>9.8326394449258054E-5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0-8447-953B-B116E598E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575215"/>
        <c:axId val="1262576895"/>
      </c:scatterChart>
      <c:valAx>
        <c:axId val="1262575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400" b="1">
                    <a:solidFill>
                      <a:schemeClr val="tx1"/>
                    </a:solidFill>
                  </a:rPr>
                  <a:t>tempo</a:t>
                </a:r>
                <a:r>
                  <a:rPr lang="it-IT" sz="1400" b="1" baseline="0">
                    <a:solidFill>
                      <a:schemeClr val="tx1"/>
                    </a:solidFill>
                  </a:rPr>
                  <a:t> (s)</a:t>
                </a:r>
                <a:endParaRPr lang="it-IT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2576895"/>
        <c:crosses val="autoZero"/>
        <c:crossBetween val="midCat"/>
      </c:valAx>
      <c:valAx>
        <c:axId val="12625768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 b="1">
                    <a:solidFill>
                      <a:schemeClr val="tx1"/>
                    </a:solidFill>
                  </a:rPr>
                  <a:t>1/D (s</a:t>
                </a:r>
                <a:r>
                  <a:rPr lang="it-IT" sz="1600" b="1" baseline="30000">
                    <a:solidFill>
                      <a:schemeClr val="tx1"/>
                    </a:solidFill>
                  </a:rPr>
                  <a:t>-1</a:t>
                </a:r>
                <a:r>
                  <a:rPr lang="it-IT" sz="1600" b="1">
                    <a:solidFill>
                      <a:schemeClr val="tx1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588802966325716E-2"/>
              <c:y val="0.31772374041480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2575215"/>
        <c:crosses val="autoZero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0</xdr:row>
      <xdr:rowOff>101600</xdr:rowOff>
    </xdr:from>
    <xdr:to>
      <xdr:col>7</xdr:col>
      <xdr:colOff>806450</xdr:colOff>
      <xdr:row>8</xdr:row>
      <xdr:rowOff>292100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D2126C4-986F-AC49-8507-4A39D5438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736600</xdr:colOff>
      <xdr:row>10</xdr:row>
      <xdr:rowOff>114300</xdr:rowOff>
    </xdr:from>
    <xdr:to>
      <xdr:col>21</xdr:col>
      <xdr:colOff>12700</xdr:colOff>
      <xdr:row>27</xdr:row>
      <xdr:rowOff>152400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E3DC734-15F8-5345-9B66-8E30A5A3E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774700</xdr:colOff>
      <xdr:row>25</xdr:row>
      <xdr:rowOff>88900</xdr:rowOff>
    </xdr:from>
    <xdr:to>
      <xdr:col>6</xdr:col>
      <xdr:colOff>673100</xdr:colOff>
      <xdr:row>38</xdr:row>
      <xdr:rowOff>190500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893B8F3-5B38-9D46-9273-A970B074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812800</xdr:colOff>
      <xdr:row>37</xdr:row>
      <xdr:rowOff>190500</xdr:rowOff>
    </xdr:from>
    <xdr:to>
      <xdr:col>13</xdr:col>
      <xdr:colOff>292100</xdr:colOff>
      <xdr:row>51</xdr:row>
      <xdr:rowOff>88900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4D996B9-654D-7E4D-AA12-CE40235E1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336550</xdr:colOff>
      <xdr:row>0</xdr:row>
      <xdr:rowOff>177800</xdr:rowOff>
    </xdr:from>
    <xdr:to>
      <xdr:col>13</xdr:col>
      <xdr:colOff>781050</xdr:colOff>
      <xdr:row>9</xdr:row>
      <xdr:rowOff>50800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8963854-A8D4-8846-BA6F-6D73D2059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11</xdr:row>
      <xdr:rowOff>165100</xdr:rowOff>
    </xdr:from>
    <xdr:to>
      <xdr:col>8</xdr:col>
      <xdr:colOff>749300</xdr:colOff>
      <xdr:row>30</xdr:row>
      <xdr:rowOff>190500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69C486-4B15-854D-A413-3217CC695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6511-149E-1E44-B948-2874841F1F75}">
  <dimension ref="A1:M55"/>
  <sheetViews>
    <sheetView tabSelected="1" workbookViewId="0">
      <selection activeCell="K56" sqref="K56"/>
    </sheetView>
  </sheetViews>
  <sheetFormatPr baseColWidth="10" defaultRowHeight="16" x14ac:dyDescent="0.2"/>
  <cols>
    <col min="2" max="2" width="12.1640625" bestFit="1" customWidth="1"/>
    <col min="6" max="8" width="12.6640625" bestFit="1" customWidth="1"/>
  </cols>
  <sheetData>
    <row r="1" spans="1:12" ht="25" thickBot="1" x14ac:dyDescent="0.25">
      <c r="A1" s="1">
        <v>0</v>
      </c>
      <c r="B1" s="1">
        <v>90</v>
      </c>
    </row>
    <row r="2" spans="1:12" ht="26" thickTop="1" thickBot="1" x14ac:dyDescent="0.25">
      <c r="A2" s="2">
        <v>15</v>
      </c>
      <c r="B2" s="2">
        <v>100</v>
      </c>
    </row>
    <row r="3" spans="1:12" ht="25" thickBot="1" x14ac:dyDescent="0.25">
      <c r="A3" s="3">
        <v>25</v>
      </c>
      <c r="B3" s="3">
        <v>110</v>
      </c>
    </row>
    <row r="4" spans="1:12" ht="25" thickBot="1" x14ac:dyDescent="0.25">
      <c r="A4" s="4">
        <v>45</v>
      </c>
      <c r="B4" s="4">
        <v>122</v>
      </c>
    </row>
    <row r="5" spans="1:12" ht="25" thickBot="1" x14ac:dyDescent="0.25">
      <c r="A5" s="3">
        <v>60</v>
      </c>
      <c r="B5" s="3">
        <v>125</v>
      </c>
    </row>
    <row r="6" spans="1:12" ht="25" thickBot="1" x14ac:dyDescent="0.25">
      <c r="A6" s="4">
        <v>65</v>
      </c>
      <c r="B6" s="4">
        <v>130</v>
      </c>
    </row>
    <row r="7" spans="1:12" ht="25" thickBot="1" x14ac:dyDescent="0.25">
      <c r="A7" s="3">
        <v>75</v>
      </c>
      <c r="B7" s="3">
        <v>130</v>
      </c>
    </row>
    <row r="8" spans="1:12" ht="25" thickBot="1" x14ac:dyDescent="0.25">
      <c r="A8" s="4">
        <v>85</v>
      </c>
      <c r="B8" s="4">
        <v>125</v>
      </c>
    </row>
    <row r="9" spans="1:12" ht="25" thickBot="1" x14ac:dyDescent="0.25">
      <c r="A9" s="3">
        <v>90</v>
      </c>
      <c r="B9" s="3">
        <v>122</v>
      </c>
    </row>
    <row r="10" spans="1:12" ht="25" thickBot="1" x14ac:dyDescent="0.25">
      <c r="A10" s="4">
        <v>95</v>
      </c>
      <c r="B10" s="4">
        <v>100</v>
      </c>
    </row>
    <row r="11" spans="1:12" ht="25" thickBot="1" x14ac:dyDescent="0.25">
      <c r="A11" s="3">
        <v>100</v>
      </c>
      <c r="B11" s="3">
        <v>80</v>
      </c>
    </row>
    <row r="13" spans="1:12" x14ac:dyDescent="0.2">
      <c r="A13" s="5"/>
      <c r="B13" s="14" t="s">
        <v>4</v>
      </c>
      <c r="C13" s="14"/>
      <c r="D13" s="14"/>
      <c r="E13" s="14"/>
      <c r="F13" s="14"/>
      <c r="G13" s="9"/>
      <c r="H13" s="15" t="s">
        <v>5</v>
      </c>
      <c r="I13" s="15"/>
      <c r="J13" s="15"/>
      <c r="K13" s="15"/>
      <c r="L13" s="15"/>
    </row>
    <row r="14" spans="1:12" x14ac:dyDescent="0.2">
      <c r="A14" s="6" t="s">
        <v>1</v>
      </c>
      <c r="B14" s="6" t="s">
        <v>0</v>
      </c>
      <c r="C14" s="6" t="s">
        <v>1</v>
      </c>
      <c r="D14" s="6" t="s">
        <v>2</v>
      </c>
      <c r="E14" s="6" t="s">
        <v>1</v>
      </c>
      <c r="F14" s="6" t="s">
        <v>3</v>
      </c>
      <c r="G14" s="6" t="s">
        <v>1</v>
      </c>
      <c r="H14" s="10" t="s">
        <v>0</v>
      </c>
      <c r="I14" s="6" t="s">
        <v>1</v>
      </c>
      <c r="J14" s="10" t="s">
        <v>2</v>
      </c>
      <c r="K14" s="6" t="s">
        <v>1</v>
      </c>
      <c r="L14" s="10" t="s">
        <v>3</v>
      </c>
    </row>
    <row r="15" spans="1:12" x14ac:dyDescent="0.2">
      <c r="A15" s="6">
        <v>0</v>
      </c>
      <c r="B15" s="7">
        <v>4500000</v>
      </c>
      <c r="C15" s="6">
        <v>0</v>
      </c>
      <c r="D15" s="7">
        <v>4500000</v>
      </c>
      <c r="E15" s="6">
        <v>0</v>
      </c>
      <c r="F15" s="7">
        <v>4500000</v>
      </c>
      <c r="G15" s="6">
        <v>0</v>
      </c>
      <c r="H15" s="11">
        <f t="shared" ref="H15:H23" si="0">LOG10(B15)</f>
        <v>6.653212513775344</v>
      </c>
      <c r="I15" s="6">
        <v>0</v>
      </c>
      <c r="J15" s="11">
        <f t="shared" ref="J15:J23" si="1">LOG10(D15)</f>
        <v>6.653212513775344</v>
      </c>
      <c r="K15" s="6">
        <v>0</v>
      </c>
      <c r="L15" s="11">
        <f t="shared" ref="L15:L23" si="2">LOG10(F15)</f>
        <v>6.653212513775344</v>
      </c>
    </row>
    <row r="16" spans="1:12" x14ac:dyDescent="0.2">
      <c r="A16" s="6">
        <v>0.2</v>
      </c>
      <c r="B16" s="7">
        <v>1110000</v>
      </c>
      <c r="C16" s="6">
        <v>1</v>
      </c>
      <c r="D16" s="7">
        <v>1250000</v>
      </c>
      <c r="E16" s="6">
        <v>5</v>
      </c>
      <c r="F16" s="7">
        <v>1560000</v>
      </c>
      <c r="G16" s="6">
        <v>0.2</v>
      </c>
      <c r="H16" s="11">
        <f t="shared" si="0"/>
        <v>6.0453229787866576</v>
      </c>
      <c r="I16" s="6">
        <v>1</v>
      </c>
      <c r="J16" s="11">
        <f t="shared" si="1"/>
        <v>6.0969100130080562</v>
      </c>
      <c r="K16" s="6">
        <v>5</v>
      </c>
      <c r="L16" s="11">
        <f t="shared" si="2"/>
        <v>6.1931245983544612</v>
      </c>
    </row>
    <row r="17" spans="1:13" x14ac:dyDescent="0.2">
      <c r="A17" s="6">
        <v>0.5</v>
      </c>
      <c r="B17" s="7">
        <v>364000</v>
      </c>
      <c r="C17" s="6">
        <v>2</v>
      </c>
      <c r="D17" s="7">
        <v>725000</v>
      </c>
      <c r="E17" s="6">
        <v>10</v>
      </c>
      <c r="F17" s="7">
        <v>1130000</v>
      </c>
      <c r="G17" s="6">
        <v>0.5</v>
      </c>
      <c r="H17" s="11">
        <f t="shared" si="0"/>
        <v>5.5611013836490564</v>
      </c>
      <c r="I17" s="6">
        <v>2</v>
      </c>
      <c r="J17" s="11">
        <f t="shared" si="1"/>
        <v>5.860338006570994</v>
      </c>
      <c r="K17" s="6">
        <v>10</v>
      </c>
      <c r="L17" s="11">
        <f t="shared" si="2"/>
        <v>6.0530784434834199</v>
      </c>
    </row>
    <row r="18" spans="1:13" x14ac:dyDescent="0.2">
      <c r="A18" s="6">
        <v>0.8</v>
      </c>
      <c r="B18" s="7">
        <v>128000</v>
      </c>
      <c r="C18" s="6">
        <v>4</v>
      </c>
      <c r="D18" s="7">
        <v>208000</v>
      </c>
      <c r="E18" s="6">
        <v>15</v>
      </c>
      <c r="F18" s="7">
        <v>874000</v>
      </c>
      <c r="G18" s="6">
        <v>0.8</v>
      </c>
      <c r="H18" s="11">
        <f t="shared" si="0"/>
        <v>5.1072099696478688</v>
      </c>
      <c r="I18" s="6">
        <v>4</v>
      </c>
      <c r="J18" s="11">
        <f t="shared" si="1"/>
        <v>5.318063334962762</v>
      </c>
      <c r="K18" s="6">
        <v>15</v>
      </c>
      <c r="L18" s="11">
        <f t="shared" si="2"/>
        <v>5.9415114326344032</v>
      </c>
    </row>
    <row r="19" spans="1:13" x14ac:dyDescent="0.2">
      <c r="A19" s="6">
        <v>1</v>
      </c>
      <c r="B19" s="7">
        <v>57600</v>
      </c>
      <c r="C19" s="6">
        <v>6</v>
      </c>
      <c r="D19" s="7">
        <v>49100</v>
      </c>
      <c r="E19" s="6">
        <v>20</v>
      </c>
      <c r="F19" s="7">
        <v>557000</v>
      </c>
      <c r="G19" s="6">
        <v>1</v>
      </c>
      <c r="H19" s="11">
        <f t="shared" si="0"/>
        <v>4.7604224834232118</v>
      </c>
      <c r="I19" s="6">
        <v>6</v>
      </c>
      <c r="J19" s="11">
        <f t="shared" si="1"/>
        <v>4.6910814921229687</v>
      </c>
      <c r="K19" s="6">
        <v>20</v>
      </c>
      <c r="L19" s="11">
        <f t="shared" si="2"/>
        <v>5.7458551951737293</v>
      </c>
    </row>
    <row r="20" spans="1:13" x14ac:dyDescent="0.2">
      <c r="A20" s="6">
        <v>1.4</v>
      </c>
      <c r="B20" s="7">
        <v>10600</v>
      </c>
      <c r="C20" s="6">
        <v>8</v>
      </c>
      <c r="D20" s="7">
        <v>11500</v>
      </c>
      <c r="E20" s="6">
        <v>25</v>
      </c>
      <c r="F20" s="8">
        <v>352000</v>
      </c>
      <c r="G20" s="6">
        <v>1.4</v>
      </c>
      <c r="H20" s="11">
        <f t="shared" si="0"/>
        <v>4.0253058652647704</v>
      </c>
      <c r="I20" s="6">
        <v>8</v>
      </c>
      <c r="J20" s="11">
        <f t="shared" si="1"/>
        <v>4.0606978403536118</v>
      </c>
      <c r="K20" s="6">
        <v>25</v>
      </c>
      <c r="L20" s="11">
        <f t="shared" si="2"/>
        <v>5.5465426634781307</v>
      </c>
    </row>
    <row r="21" spans="1:13" x14ac:dyDescent="0.2">
      <c r="A21" s="6">
        <v>2</v>
      </c>
      <c r="B21" s="8">
        <v>458</v>
      </c>
      <c r="C21" s="6">
        <v>10</v>
      </c>
      <c r="D21" s="8">
        <v>1540</v>
      </c>
      <c r="E21" s="6">
        <v>30</v>
      </c>
      <c r="F21" s="8">
        <v>127000</v>
      </c>
      <c r="G21" s="6">
        <v>2</v>
      </c>
      <c r="H21" s="11">
        <f t="shared" si="0"/>
        <v>2.6608654780038692</v>
      </c>
      <c r="I21" s="6">
        <v>10</v>
      </c>
      <c r="J21" s="11">
        <f t="shared" si="1"/>
        <v>3.1875207208364631</v>
      </c>
      <c r="K21" s="6">
        <v>30</v>
      </c>
      <c r="L21" s="11">
        <f t="shared" si="2"/>
        <v>5.1038037209559572</v>
      </c>
    </row>
    <row r="22" spans="1:13" x14ac:dyDescent="0.2">
      <c r="A22" s="6">
        <v>2.5</v>
      </c>
      <c r="B22" s="8">
        <v>56</v>
      </c>
      <c r="C22" s="6">
        <v>12</v>
      </c>
      <c r="D22" s="8">
        <v>376</v>
      </c>
      <c r="E22" s="6">
        <v>40</v>
      </c>
      <c r="F22" s="8">
        <v>48400</v>
      </c>
      <c r="G22" s="6">
        <v>2.5</v>
      </c>
      <c r="H22" s="11">
        <f t="shared" si="0"/>
        <v>1.7481880270062005</v>
      </c>
      <c r="I22" s="6">
        <v>12</v>
      </c>
      <c r="J22" s="11">
        <f t="shared" si="1"/>
        <v>2.5751878449276608</v>
      </c>
      <c r="K22" s="6">
        <v>40</v>
      </c>
      <c r="L22" s="11">
        <f t="shared" si="2"/>
        <v>4.6848453616444123</v>
      </c>
    </row>
    <row r="23" spans="1:13" x14ac:dyDescent="0.2">
      <c r="A23" s="6">
        <v>3</v>
      </c>
      <c r="B23" s="7">
        <v>8.1999999999999993</v>
      </c>
      <c r="C23" s="6">
        <v>15</v>
      </c>
      <c r="D23" s="7">
        <v>50.6</v>
      </c>
      <c r="E23" s="6">
        <v>50</v>
      </c>
      <c r="F23" s="8">
        <v>21900</v>
      </c>
      <c r="G23" s="6">
        <v>3</v>
      </c>
      <c r="H23" s="11">
        <f t="shared" si="0"/>
        <v>0.91381385238371671</v>
      </c>
      <c r="I23" s="6">
        <v>15</v>
      </c>
      <c r="J23" s="11">
        <f t="shared" si="1"/>
        <v>1.7041505168397992</v>
      </c>
      <c r="K23" s="6">
        <v>50</v>
      </c>
      <c r="L23" s="11">
        <f t="shared" si="2"/>
        <v>4.3404441148401185</v>
      </c>
    </row>
    <row r="30" spans="1:13" x14ac:dyDescent="0.2">
      <c r="K30">
        <v>100</v>
      </c>
      <c r="L30">
        <v>110</v>
      </c>
      <c r="M30">
        <v>119</v>
      </c>
    </row>
    <row r="31" spans="1:13" x14ac:dyDescent="0.2">
      <c r="J31" t="s">
        <v>6</v>
      </c>
      <c r="K31">
        <v>4.53E-2</v>
      </c>
      <c r="L31">
        <v>0.32679999999999998</v>
      </c>
      <c r="M31">
        <v>1.9038999999999999</v>
      </c>
    </row>
    <row r="32" spans="1:13" x14ac:dyDescent="0.2">
      <c r="J32" t="s">
        <v>7</v>
      </c>
      <c r="K32">
        <f>1/K31</f>
        <v>22.075055187637968</v>
      </c>
      <c r="L32">
        <f t="shared" ref="L32:M32" si="3">1/L31</f>
        <v>3.0599755201958385</v>
      </c>
      <c r="M32">
        <f t="shared" si="3"/>
        <v>0.52523767004569566</v>
      </c>
    </row>
    <row r="34" spans="10:12" x14ac:dyDescent="0.2">
      <c r="J34" t="s">
        <v>9</v>
      </c>
      <c r="K34" t="s">
        <v>10</v>
      </c>
      <c r="L34" t="s">
        <v>8</v>
      </c>
    </row>
    <row r="35" spans="10:12" x14ac:dyDescent="0.2">
      <c r="J35">
        <v>100</v>
      </c>
      <c r="K35">
        <v>22.075055187637968</v>
      </c>
      <c r="L35">
        <f>LOG10(K35)</f>
        <v>1.3439017979871681</v>
      </c>
    </row>
    <row r="36" spans="10:12" x14ac:dyDescent="0.2">
      <c r="J36">
        <v>110</v>
      </c>
      <c r="K36">
        <v>3.0599755201958385</v>
      </c>
      <c r="L36">
        <f t="shared" ref="L36" si="4">LOG10(K36)</f>
        <v>0.48571795213962216</v>
      </c>
    </row>
    <row r="37" spans="10:12" x14ac:dyDescent="0.2">
      <c r="J37">
        <v>119</v>
      </c>
      <c r="K37">
        <v>0.52523767004569566</v>
      </c>
      <c r="L37">
        <f>LOG10(K37)</f>
        <v>-0.27964413386530984</v>
      </c>
    </row>
    <row r="55" spans="11:11" x14ac:dyDescent="0.2">
      <c r="K55">
        <f>10^-0.45</f>
        <v>0.35481338923357542</v>
      </c>
    </row>
  </sheetData>
  <mergeCells count="2">
    <mergeCell ref="B13:F13"/>
    <mergeCell ref="H13:L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946A-1D01-5846-8CB2-ADA7716A43D9}">
  <dimension ref="A1:F12"/>
  <sheetViews>
    <sheetView workbookViewId="0">
      <selection sqref="A1:F12"/>
    </sheetView>
  </sheetViews>
  <sheetFormatPr baseColWidth="10" defaultRowHeight="16" x14ac:dyDescent="0.2"/>
  <cols>
    <col min="3" max="3" width="12.6640625" bestFit="1" customWidth="1"/>
    <col min="4" max="4" width="16.83203125" bestFit="1" customWidth="1"/>
  </cols>
  <sheetData>
    <row r="1" spans="1:6" x14ac:dyDescent="0.2">
      <c r="A1" t="s">
        <v>11</v>
      </c>
      <c r="B1" t="s">
        <v>12</v>
      </c>
      <c r="C1" t="s">
        <v>13</v>
      </c>
      <c r="D1" t="s">
        <v>10</v>
      </c>
      <c r="E1" t="s">
        <v>14</v>
      </c>
      <c r="F1" t="s">
        <v>15</v>
      </c>
    </row>
    <row r="2" spans="1:6" x14ac:dyDescent="0.2">
      <c r="A2">
        <v>0</v>
      </c>
      <c r="B2">
        <v>90</v>
      </c>
      <c r="C2" s="12">
        <f>((121-B2)/11.8)+LOG(0.4)</f>
        <v>2.2291786353957588</v>
      </c>
      <c r="D2" s="13">
        <f>10^C2</f>
        <v>169.50348642416256</v>
      </c>
      <c r="E2" s="13">
        <f>D2*60</f>
        <v>10170.209185449754</v>
      </c>
      <c r="F2" s="13">
        <f>1/E2</f>
        <v>9.8326394449258054E-5</v>
      </c>
    </row>
    <row r="3" spans="1:6" x14ac:dyDescent="0.2">
      <c r="A3">
        <v>10</v>
      </c>
      <c r="B3">
        <v>100</v>
      </c>
      <c r="C3" s="12">
        <f t="shared" ref="C3:C12" si="0">((121-B3)/11.8)+LOG(0.4)</f>
        <v>1.3817210082771147</v>
      </c>
      <c r="D3" s="13">
        <f t="shared" ref="D3:D12" si="1">10^C3</f>
        <v>24.083577973344521</v>
      </c>
      <c r="E3" s="13">
        <f t="shared" ref="E3:E12" si="2">D3*60</f>
        <v>1445.0146784006713</v>
      </c>
      <c r="F3" s="13">
        <f t="shared" ref="F3:F12" si="3">1/E3</f>
        <v>6.9203449276154805E-4</v>
      </c>
    </row>
    <row r="4" spans="1:6" x14ac:dyDescent="0.2">
      <c r="A4">
        <v>20</v>
      </c>
      <c r="B4">
        <v>110</v>
      </c>
      <c r="C4" s="12">
        <f t="shared" si="0"/>
        <v>0.53426338115847083</v>
      </c>
      <c r="D4" s="13">
        <f t="shared" si="1"/>
        <v>3.4218690142262722</v>
      </c>
      <c r="E4" s="13">
        <f t="shared" si="2"/>
        <v>205.31214085357632</v>
      </c>
      <c r="F4" s="13">
        <f t="shared" si="3"/>
        <v>4.8706325687440759E-3</v>
      </c>
    </row>
    <row r="5" spans="1:6" x14ac:dyDescent="0.2">
      <c r="A5">
        <v>35</v>
      </c>
      <c r="B5">
        <v>121</v>
      </c>
      <c r="C5" s="12">
        <f t="shared" si="0"/>
        <v>-0.3979400086720376</v>
      </c>
      <c r="D5" s="13">
        <f t="shared" si="1"/>
        <v>0.4</v>
      </c>
      <c r="E5" s="13">
        <f t="shared" si="2"/>
        <v>24</v>
      </c>
      <c r="F5" s="13">
        <f t="shared" si="3"/>
        <v>4.1666666666666664E-2</v>
      </c>
    </row>
    <row r="6" spans="1:6" x14ac:dyDescent="0.2">
      <c r="A6">
        <v>60</v>
      </c>
      <c r="B6">
        <v>126</v>
      </c>
      <c r="C6" s="12">
        <f t="shared" si="0"/>
        <v>-0.82166882223135962</v>
      </c>
      <c r="D6" s="13">
        <f t="shared" si="1"/>
        <v>0.15077563901553442</v>
      </c>
      <c r="E6" s="13">
        <f t="shared" si="2"/>
        <v>9.0465383409320648</v>
      </c>
      <c r="F6" s="13">
        <f t="shared" si="3"/>
        <v>0.11053951935132902</v>
      </c>
    </row>
    <row r="7" spans="1:6" x14ac:dyDescent="0.2">
      <c r="A7">
        <v>65</v>
      </c>
      <c r="B7">
        <v>130</v>
      </c>
      <c r="C7" s="12">
        <f t="shared" si="0"/>
        <v>-1.1606518730788173</v>
      </c>
      <c r="D7" s="13">
        <f t="shared" si="1"/>
        <v>6.9079331626377374E-2</v>
      </c>
      <c r="E7" s="13">
        <f t="shared" si="2"/>
        <v>4.1447598975826425</v>
      </c>
      <c r="F7" s="13">
        <f t="shared" si="3"/>
        <v>0.24126849919177037</v>
      </c>
    </row>
    <row r="8" spans="1:6" x14ac:dyDescent="0.2">
      <c r="A8">
        <v>75</v>
      </c>
      <c r="B8">
        <v>130</v>
      </c>
      <c r="C8" s="12">
        <f t="shared" si="0"/>
        <v>-1.1606518730788173</v>
      </c>
      <c r="D8" s="13">
        <f t="shared" si="1"/>
        <v>6.9079331626377374E-2</v>
      </c>
      <c r="E8" s="13">
        <f t="shared" si="2"/>
        <v>4.1447598975826425</v>
      </c>
      <c r="F8" s="13">
        <f t="shared" si="3"/>
        <v>0.24126849919177037</v>
      </c>
    </row>
    <row r="9" spans="1:6" x14ac:dyDescent="0.2">
      <c r="A9">
        <v>85</v>
      </c>
      <c r="B9">
        <v>126</v>
      </c>
      <c r="C9" s="12">
        <f t="shared" si="0"/>
        <v>-0.82166882223135962</v>
      </c>
      <c r="D9" s="13">
        <f t="shared" si="1"/>
        <v>0.15077563901553442</v>
      </c>
      <c r="E9" s="13">
        <f t="shared" si="2"/>
        <v>9.0465383409320648</v>
      </c>
      <c r="F9" s="13">
        <f t="shared" si="3"/>
        <v>0.11053951935132902</v>
      </c>
    </row>
    <row r="10" spans="1:6" x14ac:dyDescent="0.2">
      <c r="A10">
        <v>90</v>
      </c>
      <c r="B10">
        <v>121</v>
      </c>
      <c r="C10" s="12">
        <f t="shared" si="0"/>
        <v>-0.3979400086720376</v>
      </c>
      <c r="D10" s="13">
        <f t="shared" si="1"/>
        <v>0.4</v>
      </c>
      <c r="E10" s="13">
        <f t="shared" si="2"/>
        <v>24</v>
      </c>
      <c r="F10" s="13">
        <f t="shared" si="3"/>
        <v>4.1666666666666664E-2</v>
      </c>
    </row>
    <row r="11" spans="1:6" x14ac:dyDescent="0.2">
      <c r="A11">
        <v>95</v>
      </c>
      <c r="B11">
        <v>100</v>
      </c>
      <c r="C11" s="12">
        <f t="shared" si="0"/>
        <v>1.3817210082771147</v>
      </c>
      <c r="D11" s="13">
        <f t="shared" si="1"/>
        <v>24.083577973344521</v>
      </c>
      <c r="E11" s="13">
        <f t="shared" si="2"/>
        <v>1445.0146784006713</v>
      </c>
      <c r="F11" s="13">
        <f t="shared" si="3"/>
        <v>6.9203449276154805E-4</v>
      </c>
    </row>
    <row r="12" spans="1:6" x14ac:dyDescent="0.2">
      <c r="A12">
        <v>100</v>
      </c>
      <c r="B12">
        <v>90</v>
      </c>
      <c r="C12" s="12">
        <f t="shared" si="0"/>
        <v>2.2291786353957588</v>
      </c>
      <c r="D12" s="13">
        <f t="shared" si="1"/>
        <v>169.50348642416256</v>
      </c>
      <c r="E12" s="13">
        <f t="shared" si="2"/>
        <v>10170.209185449754</v>
      </c>
      <c r="F12" s="13">
        <f t="shared" si="3"/>
        <v>9.8326394449258054E-5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calcolo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Di Mattia</dc:creator>
  <cp:lastModifiedBy>Carla Di Mattia</cp:lastModifiedBy>
  <dcterms:created xsi:type="dcterms:W3CDTF">2020-10-22T04:15:03Z</dcterms:created>
  <dcterms:modified xsi:type="dcterms:W3CDTF">2021-03-15T15:16:47Z</dcterms:modified>
</cp:coreProperties>
</file>