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\Documents\mio\SALLESE ESERCITAZIONI\"/>
    </mc:Choice>
  </mc:AlternateContent>
  <xr:revisionPtr revIDLastSave="0" documentId="13_ncr:1_{6FA0A8B4-EB85-45BC-891F-F3EF545A666F}" xr6:coauthVersionLast="46" xr6:coauthVersionMax="46" xr10:uidLastSave="{00000000-0000-0000-0000-000000000000}"/>
  <bookViews>
    <workbookView xWindow="-110" yWindow="-110" windowWidth="19420" windowHeight="10420" activeTab="4" xr2:uid="{25F1B7D6-C85F-47F4-A175-9F040B9B1275}"/>
  </bookViews>
  <sheets>
    <sheet name="GRUPPO A" sheetId="1" r:id="rId1"/>
    <sheet name="B" sheetId="2" r:id="rId2"/>
    <sheet name="C" sheetId="3" r:id="rId3"/>
    <sheet name="D" sheetId="4" r:id="rId4"/>
    <sheet name="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5" l="1"/>
  <c r="B35" i="5"/>
  <c r="B34" i="5"/>
  <c r="B35" i="4"/>
  <c r="B33" i="4"/>
  <c r="B34" i="4"/>
  <c r="B34" i="3"/>
  <c r="B32" i="3"/>
  <c r="B33" i="3"/>
  <c r="C33" i="2"/>
  <c r="B33" i="2"/>
  <c r="B34" i="2"/>
  <c r="C34" i="2"/>
  <c r="B32" i="2"/>
  <c r="B33" i="1"/>
  <c r="B32" i="1"/>
  <c r="F35" i="5"/>
  <c r="E35" i="5"/>
  <c r="D35" i="5"/>
  <c r="C35" i="5"/>
  <c r="F35" i="4"/>
  <c r="E35" i="4"/>
  <c r="D35" i="4"/>
  <c r="C35" i="4"/>
  <c r="D34" i="3"/>
  <c r="C34" i="3"/>
  <c r="C33" i="3"/>
  <c r="D33" i="3"/>
  <c r="C32" i="3"/>
  <c r="D32" i="3"/>
  <c r="D34" i="2"/>
  <c r="D33" i="2"/>
  <c r="B32" i="5"/>
  <c r="F32" i="5"/>
  <c r="F33" i="5" s="1"/>
  <c r="F34" i="5" s="1"/>
  <c r="E32" i="5"/>
  <c r="E33" i="5" s="1"/>
  <c r="E34" i="5" s="1"/>
  <c r="D32" i="5"/>
  <c r="D33" i="5" s="1"/>
  <c r="D34" i="5" s="1"/>
  <c r="C32" i="5"/>
  <c r="C33" i="5" s="1"/>
  <c r="C34" i="5" s="1"/>
  <c r="C8" i="5"/>
  <c r="D8" i="5"/>
  <c r="E8" i="5"/>
  <c r="F8" i="5"/>
  <c r="B8" i="5"/>
  <c r="B7" i="5"/>
  <c r="F7" i="5"/>
  <c r="E7" i="5"/>
  <c r="D7" i="5"/>
  <c r="C7" i="5"/>
  <c r="C34" i="4"/>
  <c r="D34" i="4"/>
  <c r="E34" i="4"/>
  <c r="F34" i="4"/>
  <c r="E33" i="4"/>
  <c r="F33" i="4"/>
  <c r="E32" i="4"/>
  <c r="F32" i="4"/>
  <c r="B32" i="4"/>
  <c r="D32" i="4"/>
  <c r="D33" i="4" s="1"/>
  <c r="C32" i="4"/>
  <c r="C33" i="4" s="1"/>
  <c r="C7" i="4"/>
  <c r="D7" i="4"/>
  <c r="E7" i="4"/>
  <c r="B7" i="4"/>
  <c r="B6" i="4"/>
  <c r="F6" i="4"/>
  <c r="F7" i="4" s="1"/>
  <c r="E6" i="4"/>
  <c r="D6" i="4"/>
  <c r="C6" i="4"/>
  <c r="F6" i="3"/>
  <c r="E6" i="3"/>
  <c r="D6" i="3"/>
  <c r="D7" i="3" s="1"/>
  <c r="C6" i="3"/>
  <c r="C7" i="3" s="1"/>
  <c r="B6" i="3"/>
  <c r="E7" i="3" s="1"/>
  <c r="D32" i="2"/>
  <c r="C32" i="2"/>
  <c r="C7" i="2"/>
  <c r="C6" i="2"/>
  <c r="D6" i="2"/>
  <c r="E6" i="2"/>
  <c r="F6" i="2"/>
  <c r="B6" i="2"/>
  <c r="D34" i="1"/>
  <c r="C34" i="1"/>
  <c r="B34" i="1"/>
  <c r="C33" i="1"/>
  <c r="D33" i="1"/>
  <c r="F7" i="1"/>
  <c r="E7" i="1"/>
  <c r="D7" i="1"/>
  <c r="C7" i="1"/>
  <c r="B7" i="3" l="1"/>
  <c r="F7" i="3"/>
  <c r="B7" i="2"/>
  <c r="E7" i="2"/>
  <c r="F7" i="2"/>
  <c r="D7" i="2"/>
  <c r="C32" i="1" l="1"/>
  <c r="D32" i="1"/>
  <c r="B31" i="1"/>
  <c r="C31" i="1"/>
  <c r="D31" i="1"/>
  <c r="C6" i="1"/>
  <c r="D6" i="1"/>
  <c r="E6" i="1"/>
  <c r="F6" i="1"/>
  <c r="B6" i="1"/>
  <c r="B7" i="1" s="1"/>
</calcChain>
</file>

<file path=xl/sharedStrings.xml><?xml version="1.0" encoding="utf-8"?>
<sst xmlns="http://schemas.openxmlformats.org/spreadsheetml/2006/main" count="88" uniqueCount="25">
  <si>
    <t>BK</t>
  </si>
  <si>
    <t>BSA 1 ug</t>
  </si>
  <si>
    <t>BSA 2ug</t>
  </si>
  <si>
    <t>BSA 4 ug</t>
  </si>
  <si>
    <t>BSA 8 ug</t>
  </si>
  <si>
    <t>media</t>
  </si>
  <si>
    <t>m-BK</t>
  </si>
  <si>
    <t xml:space="preserve">campioni </t>
  </si>
  <si>
    <t>25 ul</t>
  </si>
  <si>
    <t>5 ul</t>
  </si>
  <si>
    <t xml:space="preserve">10 ul </t>
  </si>
  <si>
    <t xml:space="preserve">media </t>
  </si>
  <si>
    <t>m-bk</t>
  </si>
  <si>
    <t>ug</t>
  </si>
  <si>
    <t>ug/ul</t>
  </si>
  <si>
    <t>m</t>
  </si>
  <si>
    <t>q</t>
  </si>
  <si>
    <t>10 ul</t>
  </si>
  <si>
    <t xml:space="preserve">25 ul </t>
  </si>
  <si>
    <t>M</t>
  </si>
  <si>
    <t>10ul</t>
  </si>
  <si>
    <t xml:space="preserve">15 ul </t>
  </si>
  <si>
    <t xml:space="preserve">20 ul </t>
  </si>
  <si>
    <t>Q</t>
  </si>
  <si>
    <t>15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</si>
</sst>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0" fillId="0" borderId="13" xfId="0" applyNumberFormat="1" applyBorder="1"/>
    <xf numFmtId="0" fontId="0" fillId="0" borderId="23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</a:t>
            </a:r>
          </a:p>
        </c:rich>
      </c:tx>
      <c:layout>
        <c:manualLayout>
          <c:xMode val="edge"/>
          <c:yMode val="edge"/>
          <c:x val="0.3570485564304461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28490813648294"/>
                  <c:y val="-0.167083333333333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'GRUPPO A'!$I$3:$I$7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</c:numCache>
            </c:numRef>
          </c:xVal>
          <c:yVal>
            <c:numRef>
              <c:f>'GRUPPO A'!$J$3:$J$7</c:f>
              <c:numCache>
                <c:formatCode>General</c:formatCode>
                <c:ptCount val="5"/>
                <c:pt idx="0">
                  <c:v>0</c:v>
                </c:pt>
                <c:pt idx="1">
                  <c:v>0.189</c:v>
                </c:pt>
                <c:pt idx="2">
                  <c:v>0.38199999999999995</c:v>
                </c:pt>
                <c:pt idx="3">
                  <c:v>0.66100000000000003</c:v>
                </c:pt>
                <c:pt idx="4">
                  <c:v>1.4695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A3-472C-9E21-72D3D167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982479"/>
        <c:axId val="1420985391"/>
      </c:scatterChart>
      <c:valAx>
        <c:axId val="1420982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0985391"/>
        <c:crosses val="autoZero"/>
        <c:crossBetween val="midCat"/>
      </c:valAx>
      <c:valAx>
        <c:axId val="142098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0982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01576990376203"/>
                  <c:y val="-0.162453703703703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B!$H$2:$H$6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</c:numCache>
            </c:numRef>
          </c:xVal>
          <c:yVal>
            <c:numRef>
              <c:f>B!$I$2:$I$6</c:f>
              <c:numCache>
                <c:formatCode>General</c:formatCode>
                <c:ptCount val="5"/>
                <c:pt idx="0">
                  <c:v>0</c:v>
                </c:pt>
                <c:pt idx="1">
                  <c:v>0.12866666666666665</c:v>
                </c:pt>
                <c:pt idx="2">
                  <c:v>0.3010000000000001</c:v>
                </c:pt>
                <c:pt idx="3">
                  <c:v>0.66099999999999981</c:v>
                </c:pt>
                <c:pt idx="4">
                  <c:v>0.57499999999999996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74-442D-8E5D-4F708804D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545007"/>
        <c:axId val="1317545839"/>
      </c:scatterChart>
      <c:valAx>
        <c:axId val="1317545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17545839"/>
        <c:crosses val="autoZero"/>
        <c:crossBetween val="midCat"/>
      </c:valAx>
      <c:valAx>
        <c:axId val="131754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17545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491032370953633E-2"/>
                  <c:y val="-0.1808202099737532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B!$L$2:$L$5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xVal>
          <c:yVal>
            <c:numRef>
              <c:f>B!$M$2:$M$5</c:f>
              <c:numCache>
                <c:formatCode>General</c:formatCode>
                <c:ptCount val="4"/>
                <c:pt idx="0">
                  <c:v>0</c:v>
                </c:pt>
                <c:pt idx="1">
                  <c:v>0.12866666666666665</c:v>
                </c:pt>
                <c:pt idx="2">
                  <c:v>0.3010000000000001</c:v>
                </c:pt>
                <c:pt idx="3">
                  <c:v>0.66099999999999981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33-47D8-B3E8-C2545D499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771167"/>
        <c:axId val="1246448079"/>
      </c:scatterChart>
      <c:valAx>
        <c:axId val="1320771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6448079"/>
        <c:crosses val="autoZero"/>
        <c:crossBetween val="midCat"/>
      </c:valAx>
      <c:valAx>
        <c:axId val="124644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0771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3194881889763784E-2"/>
                  <c:y val="-0.341036016331291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'C'!$I$3:$I$7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</c:numCache>
            </c:numRef>
          </c:xVal>
          <c:yVal>
            <c:numRef>
              <c:f>'C'!$J$3:$J$7</c:f>
              <c:numCache>
                <c:formatCode>General</c:formatCode>
                <c:ptCount val="5"/>
                <c:pt idx="0">
                  <c:v>0</c:v>
                </c:pt>
                <c:pt idx="1">
                  <c:v>5.2000000000000102E-2</c:v>
                </c:pt>
                <c:pt idx="2">
                  <c:v>0.10999999999999993</c:v>
                </c:pt>
                <c:pt idx="3">
                  <c:v>0.21049999999999996</c:v>
                </c:pt>
                <c:pt idx="4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D6-4985-A6C4-0DEC1821B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184639"/>
        <c:axId val="1314187551"/>
      </c:scatterChart>
      <c:valAx>
        <c:axId val="1314184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14187551"/>
        <c:crosses val="autoZero"/>
        <c:crossBetween val="midCat"/>
      </c:valAx>
      <c:valAx>
        <c:axId val="1314187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14184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71515748031496"/>
                  <c:y val="-0.195832968795567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'C'!$M$3:$M$6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xVal>
          <c:yVal>
            <c:numRef>
              <c:f>'C'!$N$3:$N$6</c:f>
              <c:numCache>
                <c:formatCode>General</c:formatCode>
                <c:ptCount val="4"/>
                <c:pt idx="0">
                  <c:v>0</c:v>
                </c:pt>
                <c:pt idx="1">
                  <c:v>5.2000000000000102E-2</c:v>
                </c:pt>
                <c:pt idx="2">
                  <c:v>0.10999999999999993</c:v>
                </c:pt>
                <c:pt idx="3">
                  <c:v>0.21049999999999996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9C-4840-A55D-40DFBED0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274704"/>
        <c:axId val="230908832"/>
      </c:scatterChart>
      <c:valAx>
        <c:axId val="25527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0908832"/>
        <c:crosses val="autoZero"/>
        <c:crossBetween val="midCat"/>
      </c:valAx>
      <c:valAx>
        <c:axId val="23090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5274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1379921259842518E-2"/>
                  <c:y val="-0.167083333333333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D!$H$3:$H$7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</c:numCache>
            </c:numRef>
          </c:xVal>
          <c:yVal>
            <c:numRef>
              <c:f>D!$I$3:$I$7</c:f>
              <c:numCache>
                <c:formatCode>General</c:formatCode>
                <c:ptCount val="5"/>
                <c:pt idx="0">
                  <c:v>0</c:v>
                </c:pt>
                <c:pt idx="1">
                  <c:v>0.13700000000000001</c:v>
                </c:pt>
                <c:pt idx="2">
                  <c:v>0.26450000000000007</c:v>
                </c:pt>
                <c:pt idx="3">
                  <c:v>1.085</c:v>
                </c:pt>
                <c:pt idx="4">
                  <c:v>0.84300000000000008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E-4968-B13A-9F5FEA1B4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791455"/>
        <c:axId val="1423793535"/>
      </c:scatterChart>
      <c:valAx>
        <c:axId val="1423791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3793535"/>
        <c:crosses val="autoZero"/>
        <c:crossBetween val="midCat"/>
      </c:valAx>
      <c:valAx>
        <c:axId val="142379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3791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 </a:t>
            </a:r>
          </a:p>
        </c:rich>
      </c:tx>
      <c:layout>
        <c:manualLayout>
          <c:xMode val="edge"/>
          <c:yMode val="edge"/>
          <c:x val="0.2615555555555555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6200787401574805E-3"/>
                  <c:y val="-0.171712962962962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D!$K$3:$K$7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8</c:v>
                </c:pt>
              </c:numCache>
            </c:numRef>
          </c:xVal>
          <c:yVal>
            <c:numRef>
              <c:f>D!$L$3:$L$7</c:f>
              <c:numCache>
                <c:formatCode>General</c:formatCode>
                <c:ptCount val="5"/>
                <c:pt idx="0">
                  <c:v>0</c:v>
                </c:pt>
                <c:pt idx="1">
                  <c:v>0.13700000000000001</c:v>
                </c:pt>
                <c:pt idx="2">
                  <c:v>0.26450000000000007</c:v>
                </c:pt>
                <c:pt idx="4">
                  <c:v>0.84300000000000008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5A-4A85-ADDA-433E7A028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650671"/>
        <c:axId val="1428644847"/>
      </c:scatterChart>
      <c:valAx>
        <c:axId val="1428650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8644847"/>
        <c:crosses val="autoZero"/>
        <c:crossBetween val="midCat"/>
      </c:valAx>
      <c:valAx>
        <c:axId val="142864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8650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6824365704286959E-2"/>
                  <c:y val="-0.171712962962962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E!$I$4:$I$8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</c:numCache>
            </c:numRef>
          </c:xVal>
          <c:yVal>
            <c:numRef>
              <c:f>E!$J$4:$J$8</c:f>
              <c:numCache>
                <c:formatCode>General</c:formatCode>
                <c:ptCount val="5"/>
                <c:pt idx="0">
                  <c:v>0</c:v>
                </c:pt>
                <c:pt idx="1">
                  <c:v>0.19400000000000001</c:v>
                </c:pt>
                <c:pt idx="2">
                  <c:v>0.40600000000000003</c:v>
                </c:pt>
                <c:pt idx="3">
                  <c:v>1.1910000000000001</c:v>
                </c:pt>
                <c:pt idx="4">
                  <c:v>1.252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91-4D05-AAD1-518EAE31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645679"/>
        <c:axId val="1428649839"/>
      </c:scatterChart>
      <c:valAx>
        <c:axId val="1428645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8649839"/>
        <c:crosses val="autoZero"/>
        <c:crossBetween val="midCat"/>
      </c:valAx>
      <c:valAx>
        <c:axId val="142864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8645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retta standard BSA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5268810148731408E-2"/>
                  <c:y val="-0.180972222222222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E!$L$4:$L$8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8</c:v>
                </c:pt>
              </c:numCache>
            </c:numRef>
          </c:xVal>
          <c:yVal>
            <c:numRef>
              <c:f>E!$M$4:$M$8</c:f>
              <c:numCache>
                <c:formatCode>General</c:formatCode>
                <c:ptCount val="5"/>
                <c:pt idx="0">
                  <c:v>0</c:v>
                </c:pt>
                <c:pt idx="1">
                  <c:v>0.19400000000000001</c:v>
                </c:pt>
                <c:pt idx="2">
                  <c:v>0.40600000000000003</c:v>
                </c:pt>
                <c:pt idx="4">
                  <c:v>1.252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9C-4189-994F-21CE9DDBA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0273327"/>
        <c:axId val="1000274159"/>
      </c:scatterChart>
      <c:valAx>
        <c:axId val="1000273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00274159"/>
        <c:crosses val="autoZero"/>
        <c:crossBetween val="midCat"/>
      </c:valAx>
      <c:valAx>
        <c:axId val="100027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00273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8</xdr:row>
      <xdr:rowOff>117475</xdr:rowOff>
    </xdr:from>
    <xdr:to>
      <xdr:col>7</xdr:col>
      <xdr:colOff>441325</xdr:colOff>
      <xdr:row>23</xdr:row>
      <xdr:rowOff>98425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F564908-BBF5-4E47-A55C-E3715FA565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10</xdr:row>
      <xdr:rowOff>22225</xdr:rowOff>
    </xdr:from>
    <xdr:to>
      <xdr:col>7</xdr:col>
      <xdr:colOff>511175</xdr:colOff>
      <xdr:row>25</xdr:row>
      <xdr:rowOff>3175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3EE72D1-794C-41EF-80A1-15E8BF090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9</xdr:row>
      <xdr:rowOff>155575</xdr:rowOff>
    </xdr:from>
    <xdr:to>
      <xdr:col>15</xdr:col>
      <xdr:colOff>371475</xdr:colOff>
      <xdr:row>24</xdr:row>
      <xdr:rowOff>136525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E96F27-42CC-4EE8-BA23-CBDB9330F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9</xdr:row>
      <xdr:rowOff>111125</xdr:rowOff>
    </xdr:from>
    <xdr:to>
      <xdr:col>7</xdr:col>
      <xdr:colOff>606425</xdr:colOff>
      <xdr:row>24</xdr:row>
      <xdr:rowOff>92075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29F6DE0-C8E4-4E30-AB17-117CB6F4D9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561975</xdr:colOff>
      <xdr:row>9</xdr:row>
      <xdr:rowOff>104775</xdr:rowOff>
    </xdr:from>
    <xdr:to>
      <xdr:col>16</xdr:col>
      <xdr:colOff>257175</xdr:colOff>
      <xdr:row>24</xdr:row>
      <xdr:rowOff>85725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F4F9140-7A13-4851-95B7-83E62CFE3F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263525</xdr:colOff>
      <xdr:row>10</xdr:row>
      <xdr:rowOff>180975</xdr:rowOff>
    </xdr:from>
    <xdr:to>
      <xdr:col>7</xdr:col>
      <xdr:colOff>568325</xdr:colOff>
      <xdr:row>25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63739A-3699-4E16-AC71-940D4FD46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11</xdr:row>
      <xdr:rowOff>9525</xdr:rowOff>
    </xdr:from>
    <xdr:to>
      <xdr:col>15</xdr:col>
      <xdr:colOff>542925</xdr:colOff>
      <xdr:row>25</xdr:row>
      <xdr:rowOff>174625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F893253-1375-4266-964A-70BBA3A67E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22225</xdr:rowOff>
    </xdr:from>
    <xdr:to>
      <xdr:col>7</xdr:col>
      <xdr:colOff>561975</xdr:colOff>
      <xdr:row>26</xdr:row>
      <xdr:rowOff>3175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796FC3C-A832-4D82-9394-3F5B2799F4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263525</xdr:colOff>
      <xdr:row>11</xdr:row>
      <xdr:rowOff>98425</xdr:rowOff>
    </xdr:from>
    <xdr:to>
      <xdr:col>15</xdr:col>
      <xdr:colOff>568325</xdr:colOff>
      <xdr:row>26</xdr:row>
      <xdr:rowOff>79375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A178792-B2DC-420B-80E5-B6C74A54F2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E4B2-5799-43FE-A6BC-58527909C920}">
  <dimension ref="A2:K34"/>
  <sheetViews>
    <sheetView workbookViewId="0">
      <selection activeCell="F33" sqref="F33"/>
    </sheetView>
  </sheetViews>
  <sheetFormatPr defaultRowHeight="14.5" x14ac:dyDescent="0.35"/>
  <sheetData>
    <row r="2" spans="1:11" ht="15" thickBot="1" x14ac:dyDescent="0.4"/>
    <row r="3" spans="1:11" ht="15" thickBot="1" x14ac:dyDescent="0.4"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I3" s="1">
        <v>0</v>
      </c>
      <c r="J3" s="1">
        <v>0</v>
      </c>
    </row>
    <row r="4" spans="1:11" x14ac:dyDescent="0.35">
      <c r="B4" s="9">
        <v>0.376</v>
      </c>
      <c r="C4" s="10">
        <v>0.57299999999999995</v>
      </c>
      <c r="D4" s="10">
        <v>0.71799999999999997</v>
      </c>
      <c r="E4" s="10">
        <v>0.90900000000000003</v>
      </c>
      <c r="F4" s="11">
        <v>1.409</v>
      </c>
      <c r="I4" s="1">
        <v>1</v>
      </c>
      <c r="J4" s="1">
        <v>0.189</v>
      </c>
    </row>
    <row r="5" spans="1:11" ht="15" thickBot="1" x14ac:dyDescent="0.4">
      <c r="B5" s="12">
        <v>0.36899999999999999</v>
      </c>
      <c r="C5" s="1">
        <v>0.55000000000000004</v>
      </c>
      <c r="D5" s="1">
        <v>0.79100000000000004</v>
      </c>
      <c r="E5" s="1">
        <v>1.1579999999999999</v>
      </c>
      <c r="F5" s="13">
        <v>2.2749999999999999</v>
      </c>
      <c r="I5" s="1">
        <v>2</v>
      </c>
      <c r="J5" s="1">
        <v>0.38199999999999995</v>
      </c>
    </row>
    <row r="6" spans="1:11" x14ac:dyDescent="0.35">
      <c r="A6" s="7" t="s">
        <v>5</v>
      </c>
      <c r="B6" s="12">
        <f>AVERAGE(B4:B5)</f>
        <v>0.3725</v>
      </c>
      <c r="C6" s="1">
        <f t="shared" ref="C6:F6" si="0">AVERAGE(C4:C5)</f>
        <v>0.5615</v>
      </c>
      <c r="D6" s="1">
        <f t="shared" si="0"/>
        <v>0.75449999999999995</v>
      </c>
      <c r="E6" s="1">
        <f t="shared" si="0"/>
        <v>1.0335000000000001</v>
      </c>
      <c r="F6" s="13">
        <f t="shared" si="0"/>
        <v>1.8420000000000001</v>
      </c>
      <c r="I6" s="1">
        <v>4</v>
      </c>
      <c r="J6" s="1">
        <v>0.66100000000000003</v>
      </c>
    </row>
    <row r="7" spans="1:11" ht="15" thickBot="1" x14ac:dyDescent="0.4">
      <c r="A7" s="8" t="s">
        <v>6</v>
      </c>
      <c r="B7" s="14">
        <f>B6-$B$6</f>
        <v>0</v>
      </c>
      <c r="C7" s="15">
        <f>C6-$B$6</f>
        <v>0.189</v>
      </c>
      <c r="D7" s="15">
        <f>D6-$B$6</f>
        <v>0.38199999999999995</v>
      </c>
      <c r="E7" s="15">
        <f>E6-$B$6</f>
        <v>0.66100000000000003</v>
      </c>
      <c r="F7" s="16">
        <f>F6-$B$6</f>
        <v>1.4695</v>
      </c>
      <c r="I7" s="1">
        <v>8</v>
      </c>
      <c r="J7" s="1">
        <v>1.4695</v>
      </c>
    </row>
    <row r="14" spans="1:11" x14ac:dyDescent="0.35">
      <c r="J14" s="1" t="s">
        <v>15</v>
      </c>
      <c r="K14" s="1">
        <v>0.182</v>
      </c>
    </row>
    <row r="15" spans="1:11" x14ac:dyDescent="0.35">
      <c r="J15" s="1" t="s">
        <v>16</v>
      </c>
      <c r="K15" s="1">
        <v>-3.0000000000000001E-3</v>
      </c>
    </row>
    <row r="27" spans="1:4" ht="15" thickBot="1" x14ac:dyDescent="0.4"/>
    <row r="28" spans="1:4" x14ac:dyDescent="0.35">
      <c r="A28" t="s">
        <v>7</v>
      </c>
      <c r="B28" s="9" t="s">
        <v>8</v>
      </c>
      <c r="C28" s="10" t="s">
        <v>9</v>
      </c>
      <c r="D28" s="11" t="s">
        <v>10</v>
      </c>
    </row>
    <row r="29" spans="1:4" x14ac:dyDescent="0.35">
      <c r="B29" s="12">
        <v>1.851</v>
      </c>
      <c r="C29" s="1">
        <v>1.2729999999999999</v>
      </c>
      <c r="D29" s="13">
        <v>1.982</v>
      </c>
    </row>
    <row r="30" spans="1:4" ht="15" thickBot="1" x14ac:dyDescent="0.4">
      <c r="B30" s="12">
        <v>2.0830000000000002</v>
      </c>
      <c r="C30" s="1">
        <v>1.2170000000000001</v>
      </c>
      <c r="D30" s="13">
        <v>1.575</v>
      </c>
    </row>
    <row r="31" spans="1:4" x14ac:dyDescent="0.35">
      <c r="A31" s="2" t="s">
        <v>11</v>
      </c>
      <c r="B31" s="12">
        <f>AVERAGE(B29:B30)</f>
        <v>1.9670000000000001</v>
      </c>
      <c r="C31" s="1">
        <f t="shared" ref="C31:D31" si="1">AVERAGE(C29:C30)</f>
        <v>1.2450000000000001</v>
      </c>
      <c r="D31" s="13">
        <f t="shared" si="1"/>
        <v>1.7785</v>
      </c>
    </row>
    <row r="32" spans="1:4" x14ac:dyDescent="0.35">
      <c r="A32" s="24" t="s">
        <v>12</v>
      </c>
      <c r="B32" s="12">
        <f>B31-$B$6</f>
        <v>1.5945</v>
      </c>
      <c r="C32" s="1">
        <f t="shared" ref="C32:D32" si="2">C31-$B$6</f>
        <v>0.87250000000000005</v>
      </c>
      <c r="D32" s="13">
        <f t="shared" si="2"/>
        <v>1.4059999999999999</v>
      </c>
    </row>
    <row r="33" spans="1:4" x14ac:dyDescent="0.35">
      <c r="A33" s="24" t="s">
        <v>13</v>
      </c>
      <c r="B33" s="12">
        <f>(B32-$K$15)/$K$14</f>
        <v>8.7774725274725274</v>
      </c>
      <c r="C33" s="1">
        <f t="shared" ref="C33:D33" si="3">(C32-$K$15)/$K$14</f>
        <v>4.8104395604395611</v>
      </c>
      <c r="D33" s="13">
        <f t="shared" si="3"/>
        <v>7.7417582417582409</v>
      </c>
    </row>
    <row r="34" spans="1:4" ht="15" thickBot="1" x14ac:dyDescent="0.4">
      <c r="A34" s="3" t="s">
        <v>14</v>
      </c>
      <c r="B34" s="14">
        <f>B33/25</f>
        <v>0.35109890109890107</v>
      </c>
      <c r="C34" s="15">
        <f>C33/5</f>
        <v>0.96208791208791222</v>
      </c>
      <c r="D34" s="16">
        <f>D33/10</f>
        <v>0.77417582417582409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CF11B-A35A-4B67-8BAF-D1CB2DF2E923}">
  <dimension ref="A1:R34"/>
  <sheetViews>
    <sheetView topLeftCell="A7" workbookViewId="0">
      <selection activeCell="B28" sqref="B28:D34"/>
    </sheetView>
  </sheetViews>
  <sheetFormatPr defaultRowHeight="14.5" x14ac:dyDescent="0.35"/>
  <sheetData>
    <row r="1" spans="1:18" ht="15" thickBot="1" x14ac:dyDescent="0.4"/>
    <row r="2" spans="1:18" x14ac:dyDescent="0.35">
      <c r="B2" s="9" t="s">
        <v>0</v>
      </c>
      <c r="C2" s="10" t="s">
        <v>1</v>
      </c>
      <c r="D2" s="10" t="s">
        <v>2</v>
      </c>
      <c r="E2" s="10" t="s">
        <v>3</v>
      </c>
      <c r="F2" s="11" t="s">
        <v>4</v>
      </c>
      <c r="H2" s="1">
        <v>0</v>
      </c>
      <c r="I2" s="1">
        <v>0</v>
      </c>
      <c r="L2" s="1">
        <v>0</v>
      </c>
      <c r="M2" s="1">
        <v>0</v>
      </c>
    </row>
    <row r="3" spans="1:18" x14ac:dyDescent="0.35">
      <c r="B3" s="12">
        <v>0.371</v>
      </c>
      <c r="C3" s="1">
        <v>0.51300000000000001</v>
      </c>
      <c r="D3" s="1">
        <v>0.67</v>
      </c>
      <c r="E3" s="1">
        <v>0.96399999999999997</v>
      </c>
      <c r="F3" s="13">
        <v>1.069</v>
      </c>
      <c r="H3" s="1">
        <v>1</v>
      </c>
      <c r="I3" s="1">
        <v>0.12866666666666665</v>
      </c>
      <c r="L3" s="1">
        <v>1</v>
      </c>
      <c r="M3" s="1">
        <v>0.12866666666666665</v>
      </c>
    </row>
    <row r="4" spans="1:18" x14ac:dyDescent="0.35">
      <c r="B4" s="12">
        <v>0.377</v>
      </c>
      <c r="C4" s="1">
        <v>0.52100000000000002</v>
      </c>
      <c r="D4" s="1">
        <v>0.63500000000000001</v>
      </c>
      <c r="E4" s="1">
        <v>1.0609999999999999</v>
      </c>
      <c r="F4" s="13">
        <v>0.97599999999999998</v>
      </c>
      <c r="H4" s="1">
        <v>2</v>
      </c>
      <c r="I4" s="1">
        <v>0.3010000000000001</v>
      </c>
      <c r="L4" s="1">
        <v>2</v>
      </c>
      <c r="M4" s="1">
        <v>0.3010000000000001</v>
      </c>
    </row>
    <row r="5" spans="1:18" ht="15" thickBot="1" x14ac:dyDescent="0.4">
      <c r="B5" s="12">
        <v>0.375</v>
      </c>
      <c r="C5" s="1">
        <v>0.47499999999999998</v>
      </c>
      <c r="D5" s="1">
        <v>0.72099999999999997</v>
      </c>
      <c r="E5" s="1">
        <v>1.081</v>
      </c>
      <c r="F5" s="13">
        <v>0.80300000000000005</v>
      </c>
      <c r="H5" s="1">
        <v>4</v>
      </c>
      <c r="I5" s="1">
        <v>0.66099999999999981</v>
      </c>
      <c r="L5" s="1">
        <v>4</v>
      </c>
      <c r="M5" s="1">
        <v>0.66099999999999981</v>
      </c>
    </row>
    <row r="6" spans="1:18" x14ac:dyDescent="0.35">
      <c r="A6" s="2" t="s">
        <v>5</v>
      </c>
      <c r="B6" s="12">
        <f>AVERAGE(B3:B5)</f>
        <v>0.37433333333333335</v>
      </c>
      <c r="C6" s="1">
        <f t="shared" ref="C6:F6" si="0">AVERAGE(C3:C5)</f>
        <v>0.503</v>
      </c>
      <c r="D6" s="1">
        <f t="shared" si="0"/>
        <v>0.67533333333333345</v>
      </c>
      <c r="E6" s="1">
        <f t="shared" si="0"/>
        <v>1.0353333333333332</v>
      </c>
      <c r="F6" s="13">
        <f t="shared" si="0"/>
        <v>0.94933333333333325</v>
      </c>
      <c r="H6" s="1">
        <v>8</v>
      </c>
      <c r="I6" s="1">
        <v>0.57499999999999996</v>
      </c>
    </row>
    <row r="7" spans="1:18" ht="15" thickBot="1" x14ac:dyDescent="0.4">
      <c r="A7" s="3" t="s">
        <v>6</v>
      </c>
      <c r="B7" s="14">
        <f>B6-$B$6</f>
        <v>0</v>
      </c>
      <c r="C7" s="15">
        <f>C6-$B$6</f>
        <v>0.12866666666666665</v>
      </c>
      <c r="D7" s="15">
        <f>D6-$B$6</f>
        <v>0.3010000000000001</v>
      </c>
      <c r="E7" s="15">
        <f>E6-$B$6</f>
        <v>0.66099999999999981</v>
      </c>
      <c r="F7" s="16">
        <f>F6-$B$6</f>
        <v>0.57499999999999996</v>
      </c>
    </row>
    <row r="14" spans="1:18" x14ac:dyDescent="0.35">
      <c r="Q14" s="1" t="s">
        <v>15</v>
      </c>
      <c r="R14" s="1">
        <v>0.16750000000000001</v>
      </c>
    </row>
    <row r="15" spans="1:18" x14ac:dyDescent="0.35">
      <c r="Q15" s="1" t="s">
        <v>16</v>
      </c>
      <c r="R15" s="1">
        <v>-2.0500000000000001E-2</v>
      </c>
    </row>
    <row r="27" spans="1:4" ht="15" thickBot="1" x14ac:dyDescent="0.4"/>
    <row r="28" spans="1:4" x14ac:dyDescent="0.35">
      <c r="A28" t="s">
        <v>7</v>
      </c>
      <c r="B28" s="9" t="s">
        <v>9</v>
      </c>
      <c r="C28" s="10" t="s">
        <v>17</v>
      </c>
      <c r="D28" s="11" t="s">
        <v>18</v>
      </c>
    </row>
    <row r="29" spans="1:4" x14ac:dyDescent="0.35">
      <c r="B29" s="12">
        <v>0.77300000000000002</v>
      </c>
      <c r="C29" s="1">
        <v>0.78800000000000003</v>
      </c>
      <c r="D29" s="13">
        <v>1.2130000000000001</v>
      </c>
    </row>
    <row r="30" spans="1:4" ht="15" thickBot="1" x14ac:dyDescent="0.4">
      <c r="B30" s="12">
        <v>0.85599999999999998</v>
      </c>
      <c r="C30" s="1">
        <v>0.85599999999999998</v>
      </c>
      <c r="D30" s="13">
        <v>1.161</v>
      </c>
    </row>
    <row r="31" spans="1:4" x14ac:dyDescent="0.35">
      <c r="A31" s="17" t="s">
        <v>11</v>
      </c>
      <c r="B31" s="12">
        <v>0.79700000000000004</v>
      </c>
      <c r="C31" s="1">
        <v>0.66900000000000004</v>
      </c>
      <c r="D31" s="13">
        <v>1.1020000000000001</v>
      </c>
    </row>
    <row r="32" spans="1:4" x14ac:dyDescent="0.35">
      <c r="A32" s="18" t="s">
        <v>12</v>
      </c>
      <c r="B32" s="12">
        <f>B31-$B$6</f>
        <v>0.42266666666666669</v>
      </c>
      <c r="C32" s="1">
        <f t="shared" ref="C32:D32" si="1">C31-$B$6</f>
        <v>0.29466666666666669</v>
      </c>
      <c r="D32" s="13">
        <f t="shared" si="1"/>
        <v>0.72766666666666668</v>
      </c>
    </row>
    <row r="33" spans="1:4" x14ac:dyDescent="0.35">
      <c r="A33" s="18" t="s">
        <v>13</v>
      </c>
      <c r="B33" s="12">
        <f>(B32-$R$15)/$R$14</f>
        <v>2.6457711442786072</v>
      </c>
      <c r="C33" s="1">
        <f>(C32-$R$15)/$R$14</f>
        <v>1.8815920398009951</v>
      </c>
      <c r="D33" s="13">
        <f t="shared" ref="D33" si="2">(D32-$R$15)/$R$14</f>
        <v>4.4666666666666659</v>
      </c>
    </row>
    <row r="34" spans="1:4" ht="15" thickBot="1" x14ac:dyDescent="0.4">
      <c r="A34" s="19" t="s">
        <v>14</v>
      </c>
      <c r="B34" s="14">
        <f>B33/5</f>
        <v>0.52915422885572139</v>
      </c>
      <c r="C34" s="15">
        <f>C33/10</f>
        <v>0.1881592039800995</v>
      </c>
      <c r="D34" s="16">
        <f>D33/25</f>
        <v>0.17866666666666664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0243-C7D8-4EFF-BBAC-75893F508426}">
  <dimension ref="A2:S34"/>
  <sheetViews>
    <sheetView topLeftCell="A7" workbookViewId="0">
      <selection activeCell="J9" sqref="J9"/>
    </sheetView>
  </sheetViews>
  <sheetFormatPr defaultRowHeight="14.5" x14ac:dyDescent="0.35"/>
  <sheetData>
    <row r="2" spans="1:19" ht="15" thickBot="1" x14ac:dyDescent="0.4"/>
    <row r="3" spans="1:19" x14ac:dyDescent="0.35">
      <c r="B3" s="9" t="s">
        <v>0</v>
      </c>
      <c r="C3" s="10" t="s">
        <v>1</v>
      </c>
      <c r="D3" s="10" t="s">
        <v>2</v>
      </c>
      <c r="E3" s="10" t="s">
        <v>3</v>
      </c>
      <c r="F3" s="11" t="s">
        <v>4</v>
      </c>
      <c r="I3" s="1">
        <v>0</v>
      </c>
      <c r="J3" s="1">
        <v>0</v>
      </c>
      <c r="M3" s="1">
        <v>0</v>
      </c>
      <c r="N3" s="1">
        <v>0</v>
      </c>
    </row>
    <row r="4" spans="1:19" x14ac:dyDescent="0.35">
      <c r="B4" s="12">
        <v>0.48399999999999999</v>
      </c>
      <c r="C4" s="1">
        <v>0.53700000000000003</v>
      </c>
      <c r="D4" s="1">
        <v>0.60399999999999998</v>
      </c>
      <c r="E4" s="1">
        <v>0.71099999999999997</v>
      </c>
      <c r="F4" s="13">
        <v>0.56999999999999995</v>
      </c>
      <c r="I4" s="1">
        <v>1</v>
      </c>
      <c r="J4" s="1">
        <v>5.2000000000000102E-2</v>
      </c>
      <c r="M4" s="1">
        <v>1</v>
      </c>
      <c r="N4" s="1">
        <v>5.2000000000000102E-2</v>
      </c>
    </row>
    <row r="5" spans="1:19" ht="15" thickBot="1" x14ac:dyDescent="0.4">
      <c r="B5" s="12">
        <v>0.51100000000000001</v>
      </c>
      <c r="C5" s="1">
        <v>0.56200000000000006</v>
      </c>
      <c r="D5" s="1">
        <v>0.61099999999999999</v>
      </c>
      <c r="E5" s="1">
        <v>0.70499999999999996</v>
      </c>
      <c r="F5" s="13">
        <v>0.64500000000000002</v>
      </c>
      <c r="I5" s="1">
        <v>2</v>
      </c>
      <c r="J5" s="1">
        <v>0.10999999999999993</v>
      </c>
      <c r="M5" s="1">
        <v>2</v>
      </c>
      <c r="N5" s="1">
        <v>0.10999999999999993</v>
      </c>
    </row>
    <row r="6" spans="1:19" x14ac:dyDescent="0.35">
      <c r="A6" s="20" t="s">
        <v>5</v>
      </c>
      <c r="B6" s="12">
        <f>AVERAGE(B4:B5)</f>
        <v>0.4975</v>
      </c>
      <c r="C6" s="1">
        <f>AVERAGE(C4:C5)</f>
        <v>0.5495000000000001</v>
      </c>
      <c r="D6" s="1">
        <f>AVERAGE(D4:D5)</f>
        <v>0.60749999999999993</v>
      </c>
      <c r="E6" s="1">
        <f>AVERAGE(E4:E5)</f>
        <v>0.70799999999999996</v>
      </c>
      <c r="F6" s="13">
        <f>AVERAGE(F4:F5)</f>
        <v>0.60749999999999993</v>
      </c>
      <c r="I6" s="1">
        <v>4</v>
      </c>
      <c r="J6" s="1">
        <v>0.21049999999999996</v>
      </c>
      <c r="M6" s="1">
        <v>4</v>
      </c>
      <c r="N6" s="1">
        <v>0.21049999999999996</v>
      </c>
    </row>
    <row r="7" spans="1:19" ht="15" thickBot="1" x14ac:dyDescent="0.4">
      <c r="A7" s="22" t="s">
        <v>6</v>
      </c>
      <c r="B7" s="14">
        <f>B6-$B$6</f>
        <v>0</v>
      </c>
      <c r="C7" s="15">
        <f t="shared" ref="C7:F7" si="0">C6-$B$6</f>
        <v>5.2000000000000102E-2</v>
      </c>
      <c r="D7" s="15">
        <f t="shared" si="0"/>
        <v>0.10999999999999993</v>
      </c>
      <c r="E7" s="15">
        <f t="shared" si="0"/>
        <v>0.21049999999999996</v>
      </c>
      <c r="F7" s="16">
        <f t="shared" si="0"/>
        <v>0.10999999999999993</v>
      </c>
      <c r="I7" s="1">
        <v>8</v>
      </c>
      <c r="J7" s="1">
        <v>0.11</v>
      </c>
    </row>
    <row r="15" spans="1:19" x14ac:dyDescent="0.35">
      <c r="R15" s="1" t="s">
        <v>15</v>
      </c>
      <c r="S15" s="1">
        <v>5.28E-2</v>
      </c>
    </row>
    <row r="16" spans="1:19" x14ac:dyDescent="0.35">
      <c r="R16" s="1" t="s">
        <v>16</v>
      </c>
      <c r="S16" s="1">
        <v>6.9999999999999999E-4</v>
      </c>
    </row>
    <row r="28" spans="1:4" x14ac:dyDescent="0.35">
      <c r="A28" t="s">
        <v>7</v>
      </c>
    </row>
    <row r="29" spans="1:4" ht="15" thickBot="1" x14ac:dyDescent="0.4"/>
    <row r="30" spans="1:4" x14ac:dyDescent="0.35">
      <c r="B30" s="9" t="s">
        <v>9</v>
      </c>
      <c r="C30" s="10" t="s">
        <v>24</v>
      </c>
      <c r="D30" s="11" t="s">
        <v>8</v>
      </c>
    </row>
    <row r="31" spans="1:4" ht="15" thickBot="1" x14ac:dyDescent="0.4">
      <c r="B31" s="12">
        <v>0.82499999999999996</v>
      </c>
      <c r="C31" s="1">
        <v>1.17</v>
      </c>
      <c r="D31" s="13">
        <v>1.266</v>
      </c>
    </row>
    <row r="32" spans="1:4" x14ac:dyDescent="0.35">
      <c r="A32" s="20" t="s">
        <v>12</v>
      </c>
      <c r="B32" s="12">
        <f>B31-$B$6</f>
        <v>0.32749999999999996</v>
      </c>
      <c r="C32" s="1">
        <f t="shared" ref="C32:D32" si="1">C31-$B$6</f>
        <v>0.67249999999999988</v>
      </c>
      <c r="D32" s="13">
        <f t="shared" si="1"/>
        <v>0.76849999999999996</v>
      </c>
    </row>
    <row r="33" spans="1:4" x14ac:dyDescent="0.35">
      <c r="A33" s="21" t="s">
        <v>13</v>
      </c>
      <c r="B33" s="12">
        <f>(B32-$S$16)/$S$15</f>
        <v>6.1893939393939394</v>
      </c>
      <c r="C33" s="1">
        <f>(C32-$S$16)/$S$15</f>
        <v>12.723484848484846</v>
      </c>
      <c r="D33" s="13">
        <f t="shared" ref="D33" si="2">(D32-$S$16)/$S$15</f>
        <v>14.541666666666666</v>
      </c>
    </row>
    <row r="34" spans="1:4" ht="15" thickBot="1" x14ac:dyDescent="0.4">
      <c r="A34" s="22" t="s">
        <v>14</v>
      </c>
      <c r="B34" s="14">
        <f>B33/5</f>
        <v>1.2378787878787878</v>
      </c>
      <c r="C34" s="15">
        <f>C33/15</f>
        <v>0.84823232323232312</v>
      </c>
      <c r="D34" s="16">
        <f>D33/25</f>
        <v>0.58166666666666667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7A54-F1B9-44B1-8174-C415711CC1AE}">
  <dimension ref="A2:R35"/>
  <sheetViews>
    <sheetView topLeftCell="A7" workbookViewId="0">
      <selection activeCell="E10" sqref="E10"/>
    </sheetView>
  </sheetViews>
  <sheetFormatPr defaultRowHeight="14.5" x14ac:dyDescent="0.35"/>
  <sheetData>
    <row r="2" spans="1:12" ht="15" thickBot="1" x14ac:dyDescent="0.4"/>
    <row r="3" spans="1:12" x14ac:dyDescent="0.35">
      <c r="B3" s="9" t="s">
        <v>0</v>
      </c>
      <c r="C3" s="10" t="s">
        <v>1</v>
      </c>
      <c r="D3" s="10" t="s">
        <v>2</v>
      </c>
      <c r="E3" s="10" t="s">
        <v>3</v>
      </c>
      <c r="F3" s="11" t="s">
        <v>4</v>
      </c>
      <c r="H3" s="1">
        <v>0</v>
      </c>
      <c r="I3" s="1">
        <v>0</v>
      </c>
      <c r="K3" s="1">
        <v>0</v>
      </c>
      <c r="L3" s="1">
        <v>0</v>
      </c>
    </row>
    <row r="4" spans="1:12" x14ac:dyDescent="0.35">
      <c r="B4" s="12">
        <v>0.373</v>
      </c>
      <c r="C4" s="1">
        <v>0.50800000000000001</v>
      </c>
      <c r="D4" s="1">
        <v>0.64800000000000002</v>
      </c>
      <c r="E4" s="1">
        <v>1.972</v>
      </c>
      <c r="F4" s="23">
        <v>1.3220000000000001</v>
      </c>
      <c r="H4" s="1">
        <v>1</v>
      </c>
      <c r="I4" s="1">
        <v>0.13700000000000001</v>
      </c>
      <c r="K4" s="1">
        <v>1</v>
      </c>
      <c r="L4" s="1">
        <v>0.13700000000000001</v>
      </c>
    </row>
    <row r="5" spans="1:12" ht="15" thickBot="1" x14ac:dyDescent="0.4">
      <c r="B5" s="12">
        <v>0.38700000000000001</v>
      </c>
      <c r="C5" s="1">
        <v>0.52600000000000002</v>
      </c>
      <c r="D5" s="1">
        <v>0.64100000000000001</v>
      </c>
      <c r="E5" s="1">
        <v>0.95799999999999996</v>
      </c>
      <c r="F5" s="13">
        <v>1.1240000000000001</v>
      </c>
      <c r="H5" s="1">
        <v>2</v>
      </c>
      <c r="I5" s="1">
        <v>0.26450000000000007</v>
      </c>
      <c r="K5" s="1">
        <v>2</v>
      </c>
      <c r="L5" s="1">
        <v>0.26450000000000007</v>
      </c>
    </row>
    <row r="6" spans="1:12" x14ac:dyDescent="0.35">
      <c r="A6" s="17" t="s">
        <v>5</v>
      </c>
      <c r="B6" s="12">
        <f>AVERAGE(B4:B5)</f>
        <v>0.38</v>
      </c>
      <c r="C6" s="1">
        <f>AVERAGE(C4:C5)</f>
        <v>0.51700000000000002</v>
      </c>
      <c r="D6" s="1">
        <f>AVERAGE(D4:D5)</f>
        <v>0.64450000000000007</v>
      </c>
      <c r="E6" s="1">
        <f>AVERAGE(E4:E5)</f>
        <v>1.4649999999999999</v>
      </c>
      <c r="F6" s="13">
        <f>AVERAGE(F4:F5)</f>
        <v>1.2230000000000001</v>
      </c>
      <c r="H6" s="1">
        <v>4</v>
      </c>
      <c r="I6" s="1">
        <v>1.085</v>
      </c>
      <c r="K6" s="1"/>
      <c r="L6" s="1"/>
    </row>
    <row r="7" spans="1:12" ht="15" thickBot="1" x14ac:dyDescent="0.4">
      <c r="A7" s="19" t="s">
        <v>6</v>
      </c>
      <c r="B7" s="14">
        <f>B6-$B$6</f>
        <v>0</v>
      </c>
      <c r="C7" s="15">
        <f t="shared" ref="C7:F7" si="0">C6-$B$6</f>
        <v>0.13700000000000001</v>
      </c>
      <c r="D7" s="15">
        <f t="shared" si="0"/>
        <v>0.26450000000000007</v>
      </c>
      <c r="E7" s="15">
        <f t="shared" si="0"/>
        <v>1.085</v>
      </c>
      <c r="F7" s="16">
        <f t="shared" si="0"/>
        <v>0.84300000000000008</v>
      </c>
      <c r="H7" s="1">
        <v>8</v>
      </c>
      <c r="I7" s="1">
        <v>0.84300000000000008</v>
      </c>
      <c r="K7" s="1">
        <v>8</v>
      </c>
      <c r="L7" s="1">
        <v>0.84300000000000008</v>
      </c>
    </row>
    <row r="17" spans="1:18" x14ac:dyDescent="0.35">
      <c r="Q17" t="s">
        <v>15</v>
      </c>
      <c r="R17">
        <v>0.10290000000000001</v>
      </c>
    </row>
    <row r="18" spans="1:18" x14ac:dyDescent="0.35">
      <c r="Q18" t="s">
        <v>16</v>
      </c>
      <c r="R18">
        <v>2.81E-2</v>
      </c>
    </row>
    <row r="28" spans="1:18" ht="15" thickBot="1" x14ac:dyDescent="0.4"/>
    <row r="29" spans="1:18" x14ac:dyDescent="0.35">
      <c r="A29" t="s">
        <v>7</v>
      </c>
      <c r="B29" s="9" t="s">
        <v>9</v>
      </c>
      <c r="C29" s="10" t="s">
        <v>20</v>
      </c>
      <c r="D29" s="10" t="s">
        <v>21</v>
      </c>
      <c r="E29" s="10" t="s">
        <v>22</v>
      </c>
      <c r="F29" s="11" t="s">
        <v>18</v>
      </c>
    </row>
    <row r="30" spans="1:18" x14ac:dyDescent="0.35">
      <c r="B30" s="12">
        <v>1.2</v>
      </c>
      <c r="C30" s="1">
        <v>1.409</v>
      </c>
      <c r="D30" s="1">
        <v>1.85</v>
      </c>
      <c r="E30" s="1">
        <v>2.198</v>
      </c>
      <c r="F30" s="13">
        <v>2.0830000000000002</v>
      </c>
    </row>
    <row r="31" spans="1:18" ht="15" thickBot="1" x14ac:dyDescent="0.4">
      <c r="B31" s="12">
        <v>1.1419999999999999</v>
      </c>
      <c r="C31" s="1">
        <v>1.2050000000000001</v>
      </c>
      <c r="D31" s="1">
        <v>1.7010000000000001</v>
      </c>
      <c r="E31" s="1">
        <v>1.802</v>
      </c>
      <c r="F31" s="13">
        <v>1.696</v>
      </c>
    </row>
    <row r="32" spans="1:18" x14ac:dyDescent="0.35">
      <c r="A32" s="20" t="s">
        <v>11</v>
      </c>
      <c r="B32" s="12">
        <f>AVERAGE(B30:B31)</f>
        <v>1.1709999999999998</v>
      </c>
      <c r="C32" s="1">
        <f t="shared" ref="C32:D32" si="1">AVERAGE(C30:C31)</f>
        <v>1.3069999999999999</v>
      </c>
      <c r="D32" s="1">
        <f t="shared" si="1"/>
        <v>1.7755000000000001</v>
      </c>
      <c r="E32" s="1">
        <f t="shared" ref="E32" si="2">AVERAGE(E30:E31)</f>
        <v>2</v>
      </c>
      <c r="F32" s="13">
        <f t="shared" ref="F32" si="3">AVERAGE(F30:F31)</f>
        <v>1.8895</v>
      </c>
    </row>
    <row r="33" spans="1:6" x14ac:dyDescent="0.35">
      <c r="A33" s="21" t="s">
        <v>12</v>
      </c>
      <c r="B33" s="12">
        <f>B32-$B$6</f>
        <v>0.79099999999999981</v>
      </c>
      <c r="C33" s="1">
        <f t="shared" ref="C33:D33" si="4">C32-$B$6</f>
        <v>0.92699999999999994</v>
      </c>
      <c r="D33" s="1">
        <f t="shared" si="4"/>
        <v>1.3955000000000002</v>
      </c>
      <c r="E33" s="1">
        <f t="shared" ref="E33" si="5">E32-$B$6</f>
        <v>1.62</v>
      </c>
      <c r="F33" s="13">
        <f t="shared" ref="F33" si="6">F32-$B$6</f>
        <v>1.5095000000000001</v>
      </c>
    </row>
    <row r="34" spans="1:6" x14ac:dyDescent="0.35">
      <c r="A34" s="21" t="s">
        <v>13</v>
      </c>
      <c r="B34" s="12">
        <f>(B33-$R$18)/$R$17</f>
        <v>7.4139941690962079</v>
      </c>
      <c r="C34" s="1">
        <f t="shared" ref="C34:F34" si="7">(C33-$R$18)/$R$17</f>
        <v>8.7356656948493665</v>
      </c>
      <c r="D34" s="1">
        <f t="shared" si="7"/>
        <v>13.28862973760933</v>
      </c>
      <c r="E34" s="1">
        <f t="shared" si="7"/>
        <v>15.470359572400389</v>
      </c>
      <c r="F34" s="13">
        <f t="shared" si="7"/>
        <v>14.396501457725947</v>
      </c>
    </row>
    <row r="35" spans="1:6" ht="15" thickBot="1" x14ac:dyDescent="0.4">
      <c r="A35" s="22" t="s">
        <v>14</v>
      </c>
      <c r="B35" s="14">
        <f>B34/5</f>
        <v>1.4827988338192415</v>
      </c>
      <c r="C35" s="15">
        <f>C34/10</f>
        <v>0.87356656948493661</v>
      </c>
      <c r="D35" s="15">
        <f>D34/15</f>
        <v>0.8859086491739554</v>
      </c>
      <c r="E35" s="15">
        <f>E34/20</f>
        <v>0.77351797862001948</v>
      </c>
      <c r="F35" s="16">
        <f>F34/25</f>
        <v>0.57586005830903786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FDBB-CB9B-4389-8A8F-D1119F2C29D8}">
  <dimension ref="A3:R35"/>
  <sheetViews>
    <sheetView tabSelected="1" workbookViewId="0">
      <selection activeCell="N10" sqref="N10"/>
    </sheetView>
  </sheetViews>
  <sheetFormatPr defaultRowHeight="14.5" x14ac:dyDescent="0.35"/>
  <sheetData>
    <row r="3" spans="1:13" ht="15" thickBot="1" x14ac:dyDescent="0.4"/>
    <row r="4" spans="1:13" x14ac:dyDescent="0.35">
      <c r="B4" s="9" t="s">
        <v>0</v>
      </c>
      <c r="C4" s="10" t="s">
        <v>1</v>
      </c>
      <c r="D4" s="10" t="s">
        <v>2</v>
      </c>
      <c r="E4" s="10" t="s">
        <v>3</v>
      </c>
      <c r="F4" s="11" t="s">
        <v>4</v>
      </c>
      <c r="I4" s="1">
        <v>0</v>
      </c>
      <c r="J4" s="1">
        <v>0</v>
      </c>
      <c r="L4" s="1">
        <v>0</v>
      </c>
      <c r="M4" s="1">
        <v>0</v>
      </c>
    </row>
    <row r="5" spans="1:13" x14ac:dyDescent="0.35">
      <c r="B5" s="12">
        <v>0.33700000000000002</v>
      </c>
      <c r="C5" s="1">
        <v>0.51300000000000001</v>
      </c>
      <c r="D5" s="1">
        <v>0.73499999999999999</v>
      </c>
      <c r="E5" s="1">
        <v>1.3460000000000001</v>
      </c>
      <c r="F5" s="23">
        <v>1.4950000000000001</v>
      </c>
      <c r="I5" s="1">
        <v>1</v>
      </c>
      <c r="J5" s="1">
        <v>0.19400000000000001</v>
      </c>
      <c r="L5" s="1">
        <v>1</v>
      </c>
      <c r="M5" s="1">
        <v>0.19400000000000001</v>
      </c>
    </row>
    <row r="6" spans="1:13" ht="15" thickBot="1" x14ac:dyDescent="0.4">
      <c r="B6" s="12">
        <v>0.315</v>
      </c>
      <c r="C6" s="1">
        <v>0.52700000000000002</v>
      </c>
      <c r="D6" s="1">
        <v>0.72899999999999998</v>
      </c>
      <c r="E6" s="1">
        <v>1.6879999999999999</v>
      </c>
      <c r="F6" s="13">
        <v>1.661</v>
      </c>
      <c r="I6" s="1">
        <v>2</v>
      </c>
      <c r="J6" s="1">
        <v>0.40600000000000003</v>
      </c>
      <c r="L6" s="1">
        <v>2</v>
      </c>
      <c r="M6" s="1">
        <v>0.40600000000000003</v>
      </c>
    </row>
    <row r="7" spans="1:13" x14ac:dyDescent="0.35">
      <c r="A7" s="17" t="s">
        <v>5</v>
      </c>
      <c r="B7" s="12">
        <f>AVERAGE(B5:B6)</f>
        <v>0.32600000000000001</v>
      </c>
      <c r="C7" s="1">
        <f>AVERAGE(C5:C6)</f>
        <v>0.52</v>
      </c>
      <c r="D7" s="1">
        <f>AVERAGE(D5:D6)</f>
        <v>0.73199999999999998</v>
      </c>
      <c r="E7" s="1">
        <f>AVERAGE(E5:E6)</f>
        <v>1.5169999999999999</v>
      </c>
      <c r="F7" s="13">
        <f>AVERAGE(F5:F6)</f>
        <v>1.5780000000000001</v>
      </c>
      <c r="I7" s="1">
        <v>4</v>
      </c>
      <c r="J7" s="1">
        <v>1.1910000000000001</v>
      </c>
      <c r="L7" s="1"/>
      <c r="M7" s="1"/>
    </row>
    <row r="8" spans="1:13" ht="15" thickBot="1" x14ac:dyDescent="0.4">
      <c r="A8" s="19" t="s">
        <v>6</v>
      </c>
      <c r="B8" s="14">
        <f>B7-$B$7</f>
        <v>0</v>
      </c>
      <c r="C8" s="15">
        <f t="shared" ref="C8:F8" si="0">C7-$B$7</f>
        <v>0.19400000000000001</v>
      </c>
      <c r="D8" s="15">
        <f t="shared" si="0"/>
        <v>0.40599999999999997</v>
      </c>
      <c r="E8" s="15">
        <f t="shared" si="0"/>
        <v>1.1909999999999998</v>
      </c>
      <c r="F8" s="16">
        <f t="shared" si="0"/>
        <v>1.252</v>
      </c>
      <c r="I8" s="1">
        <v>8</v>
      </c>
      <c r="J8" s="1">
        <v>1.252</v>
      </c>
      <c r="L8" s="1">
        <v>8</v>
      </c>
      <c r="M8" s="1">
        <v>1.252</v>
      </c>
    </row>
    <row r="17" spans="1:18" x14ac:dyDescent="0.35">
      <c r="Q17" t="s">
        <v>19</v>
      </c>
      <c r="R17">
        <v>0.153</v>
      </c>
    </row>
    <row r="18" spans="1:18" x14ac:dyDescent="0.35">
      <c r="Q18" t="s">
        <v>23</v>
      </c>
      <c r="R18">
        <v>4.2200000000000001E-2</v>
      </c>
    </row>
    <row r="28" spans="1:18" ht="15" thickBot="1" x14ac:dyDescent="0.4"/>
    <row r="29" spans="1:18" x14ac:dyDescent="0.35">
      <c r="A29" t="s">
        <v>7</v>
      </c>
      <c r="B29" s="9" t="s">
        <v>9</v>
      </c>
      <c r="C29" s="10" t="s">
        <v>20</v>
      </c>
      <c r="D29" s="10" t="s">
        <v>21</v>
      </c>
      <c r="E29" s="10" t="s">
        <v>22</v>
      </c>
      <c r="F29" s="11" t="s">
        <v>18</v>
      </c>
    </row>
    <row r="30" spans="1:18" x14ac:dyDescent="0.35">
      <c r="B30" s="12">
        <v>1.4350000000000001</v>
      </c>
      <c r="C30" s="1">
        <v>1.397</v>
      </c>
      <c r="D30" s="1">
        <v>2.0179999999999998</v>
      </c>
      <c r="E30" s="1">
        <v>1.6830000000000001</v>
      </c>
      <c r="F30" s="13">
        <v>1.651</v>
      </c>
    </row>
    <row r="31" spans="1:18" ht="15" thickBot="1" x14ac:dyDescent="0.4">
      <c r="B31" s="12">
        <v>1.2270000000000001</v>
      </c>
      <c r="C31" s="1">
        <v>1.5760000000000001</v>
      </c>
      <c r="D31" s="1">
        <v>1.7849999999999999</v>
      </c>
      <c r="E31" s="1">
        <v>1.83</v>
      </c>
      <c r="F31" s="13">
        <v>1.393</v>
      </c>
    </row>
    <row r="32" spans="1:18" x14ac:dyDescent="0.35">
      <c r="A32" s="2" t="s">
        <v>11</v>
      </c>
      <c r="B32" s="12">
        <f>AVERAGE(B30:B31)</f>
        <v>1.331</v>
      </c>
      <c r="C32" s="1">
        <f t="shared" ref="C32:F32" si="1">AVERAGE(C30:C31)</f>
        <v>1.4864999999999999</v>
      </c>
      <c r="D32" s="1">
        <f t="shared" si="1"/>
        <v>1.9015</v>
      </c>
      <c r="E32" s="1">
        <f t="shared" si="1"/>
        <v>1.7565</v>
      </c>
      <c r="F32" s="13">
        <f t="shared" si="1"/>
        <v>1.522</v>
      </c>
    </row>
    <row r="33" spans="1:6" x14ac:dyDescent="0.35">
      <c r="A33" s="24" t="s">
        <v>12</v>
      </c>
      <c r="B33" s="12">
        <f>B32-$B$6</f>
        <v>1.016</v>
      </c>
      <c r="C33" s="1">
        <f t="shared" ref="C33:F33" si="2">C32-$B$6</f>
        <v>1.1715</v>
      </c>
      <c r="D33" s="1">
        <f t="shared" si="2"/>
        <v>1.5865</v>
      </c>
      <c r="E33" s="1">
        <f t="shared" si="2"/>
        <v>1.4415</v>
      </c>
      <c r="F33" s="13">
        <f t="shared" si="2"/>
        <v>1.2070000000000001</v>
      </c>
    </row>
    <row r="34" spans="1:6" x14ac:dyDescent="0.35">
      <c r="A34" s="24" t="s">
        <v>13</v>
      </c>
      <c r="B34" s="12">
        <f>(B33-$R$18)/$R$17</f>
        <v>6.3647058823529417</v>
      </c>
      <c r="C34" s="1">
        <f t="shared" ref="C34:F34" si="3">(C33-$R$18)/$R$17</f>
        <v>7.3810457516339865</v>
      </c>
      <c r="D34" s="1">
        <f t="shared" si="3"/>
        <v>10.093464052287581</v>
      </c>
      <c r="E34" s="1">
        <f t="shared" si="3"/>
        <v>9.1457516339869276</v>
      </c>
      <c r="F34" s="13">
        <f t="shared" si="3"/>
        <v>7.6130718954248371</v>
      </c>
    </row>
    <row r="35" spans="1:6" ht="15" thickBot="1" x14ac:dyDescent="0.4">
      <c r="A35" s="3" t="s">
        <v>14</v>
      </c>
      <c r="B35" s="14">
        <f>B34/5</f>
        <v>1.2729411764705882</v>
      </c>
      <c r="C35" s="15">
        <f>C34/10</f>
        <v>0.73810457516339867</v>
      </c>
      <c r="D35" s="15">
        <f>D34/15</f>
        <v>0.67289760348583871</v>
      </c>
      <c r="E35" s="15">
        <f>E34/20</f>
        <v>0.45728758169934636</v>
      </c>
      <c r="F35" s="16">
        <f>F34/25</f>
        <v>0.3045228758169935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GRUPPO A</vt:lpstr>
      <vt:lpstr>B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Dufrusine</dc:creator>
  <cp:lastModifiedBy>Beatrice Dufrusine</cp:lastModifiedBy>
  <dcterms:created xsi:type="dcterms:W3CDTF">2021-05-12T07:45:57Z</dcterms:created>
  <dcterms:modified xsi:type="dcterms:W3CDTF">2021-05-12T10:20:55Z</dcterms:modified>
</cp:coreProperties>
</file>