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5180C09-9BCC-4EC8-91A9-DCD04FEBF43A}" xr6:coauthVersionLast="47" xr6:coauthVersionMax="47" xr10:uidLastSave="{00000000-0000-0000-0000-000000000000}"/>
  <bookViews>
    <workbookView xWindow="-110" yWindow="-110" windowWidth="19420" windowHeight="10420" activeTab="6" xr2:uid="{558386FE-EB45-4D96-A724-F61A060F50B7}"/>
  </bookViews>
  <sheets>
    <sheet name="RawLabel" sheetId="4" r:id="rId1"/>
    <sheet name="Oil" sheetId="1" r:id="rId2"/>
    <sheet name="Oil11V" sheetId="7" r:id="rId3"/>
    <sheet name="X" sheetId="8" r:id="rId4"/>
    <sheet name="Pivot" sheetId="14" r:id="rId5"/>
    <sheet name="Y" sheetId="9" r:id="rId6"/>
    <sheet name="XY" sheetId="10" r:id="rId7"/>
  </sheets>
  <definedNames>
    <definedName name="_xlnm._FilterDatabase" localSheetId="1" hidden="1">Oil!$B$2:$AB$217</definedName>
    <definedName name="_xlnm._FilterDatabase" localSheetId="2" hidden="1">Oil11V!$B$2:$O$2</definedName>
    <definedName name="_xlnm._FilterDatabase" localSheetId="0" hidden="1">RawLabel!$A$1:$Z$216</definedName>
    <definedName name="_xlnm._FilterDatabase" localSheetId="6" hidden="1">XY!$A$1:$N$1</definedName>
    <definedName name="_xlnm._FilterDatabase" localSheetId="5" hidden="1">Y!$A$1:$C$1</definedName>
  </definedNames>
  <calcPr calcId="191029" concurrentCalc="0"/>
  <pivotCaches>
    <pivotCache cacheId="5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17" i="7" l="1"/>
  <c r="AG217" i="7"/>
  <c r="AF217" i="7"/>
  <c r="AE217" i="7"/>
  <c r="AD217" i="7"/>
  <c r="AC217" i="7"/>
  <c r="AB217" i="7"/>
  <c r="AA217" i="7"/>
  <c r="Y217" i="7"/>
  <c r="X217" i="7"/>
  <c r="W217" i="7"/>
  <c r="AG216" i="7"/>
  <c r="AF216" i="7"/>
  <c r="AE216" i="7"/>
  <c r="AD216" i="7"/>
  <c r="AC216" i="7"/>
  <c r="AB216" i="7"/>
  <c r="AA216" i="7"/>
  <c r="Z216" i="7"/>
  <c r="Y216" i="7"/>
  <c r="X216" i="7"/>
  <c r="W216" i="7"/>
  <c r="AG215" i="7"/>
  <c r="AF215" i="7"/>
  <c r="AE215" i="7"/>
  <c r="AD215" i="7"/>
  <c r="AC215" i="7"/>
  <c r="AB215" i="7"/>
  <c r="AA215" i="7"/>
  <c r="Z215" i="7"/>
  <c r="Y215" i="7"/>
  <c r="X215" i="7"/>
  <c r="W215" i="7"/>
  <c r="AG214" i="7"/>
  <c r="AF214" i="7"/>
  <c r="AE214" i="7"/>
  <c r="AD214" i="7"/>
  <c r="AC214" i="7"/>
  <c r="AB214" i="7"/>
  <c r="AA214" i="7"/>
  <c r="Z214" i="7"/>
  <c r="Y214" i="7"/>
  <c r="X214" i="7"/>
  <c r="W214" i="7"/>
  <c r="AG213" i="7"/>
  <c r="AF213" i="7"/>
  <c r="AE213" i="7"/>
  <c r="AD213" i="7"/>
  <c r="AC213" i="7"/>
  <c r="AB213" i="7"/>
  <c r="AA213" i="7"/>
  <c r="Z213" i="7"/>
  <c r="Y213" i="7"/>
  <c r="X213" i="7"/>
  <c r="W213" i="7"/>
  <c r="AG212" i="7"/>
  <c r="AF212" i="7"/>
  <c r="AE212" i="7"/>
  <c r="AD212" i="7"/>
  <c r="AC212" i="7"/>
  <c r="AB212" i="7"/>
  <c r="AA212" i="7"/>
  <c r="Z212" i="7"/>
  <c r="Y212" i="7"/>
  <c r="X212" i="7"/>
  <c r="W212" i="7"/>
  <c r="AG211" i="7"/>
  <c r="AF211" i="7"/>
  <c r="AE211" i="7"/>
  <c r="AD211" i="7"/>
  <c r="AC211" i="7"/>
  <c r="AB211" i="7"/>
  <c r="AA211" i="7"/>
  <c r="Z211" i="7"/>
  <c r="Y211" i="7"/>
  <c r="X211" i="7"/>
  <c r="W211" i="7"/>
  <c r="AG210" i="7"/>
  <c r="AF210" i="7"/>
  <c r="AE210" i="7"/>
  <c r="AD210" i="7"/>
  <c r="AC210" i="7"/>
  <c r="AB210" i="7"/>
  <c r="AA210" i="7"/>
  <c r="Z210" i="7"/>
  <c r="Y210" i="7"/>
  <c r="X210" i="7"/>
  <c r="W210" i="7"/>
  <c r="AG209" i="7"/>
  <c r="AF209" i="7"/>
  <c r="AE209" i="7"/>
  <c r="AD209" i="7"/>
  <c r="AC209" i="7"/>
  <c r="AB209" i="7"/>
  <c r="AA209" i="7"/>
  <c r="Z209" i="7"/>
  <c r="Y209" i="7"/>
  <c r="X209" i="7"/>
  <c r="W209" i="7"/>
  <c r="AG208" i="7"/>
  <c r="AF208" i="7"/>
  <c r="AE208" i="7"/>
  <c r="AD208" i="7"/>
  <c r="AC208" i="7"/>
  <c r="AB208" i="7"/>
  <c r="AA208" i="7"/>
  <c r="Z208" i="7"/>
  <c r="Y208" i="7"/>
  <c r="X208" i="7"/>
  <c r="W208" i="7"/>
  <c r="AG207" i="7"/>
  <c r="AF207" i="7"/>
  <c r="AE207" i="7"/>
  <c r="AD207" i="7"/>
  <c r="AC207" i="7"/>
  <c r="AB207" i="7"/>
  <c r="AA207" i="7"/>
  <c r="Z207" i="7"/>
  <c r="Y207" i="7"/>
  <c r="X207" i="7"/>
  <c r="W207" i="7"/>
  <c r="AG206" i="7"/>
  <c r="AF206" i="7"/>
  <c r="AE206" i="7"/>
  <c r="AD206" i="7"/>
  <c r="AC206" i="7"/>
  <c r="AB206" i="7"/>
  <c r="AA206" i="7"/>
  <c r="Z206" i="7"/>
  <c r="Y206" i="7"/>
  <c r="X206" i="7"/>
  <c r="W206" i="7"/>
  <c r="AG205" i="7"/>
  <c r="AF205" i="7"/>
  <c r="AE205" i="7"/>
  <c r="AD205" i="7"/>
  <c r="AC205" i="7"/>
  <c r="AB205" i="7"/>
  <c r="AA205" i="7"/>
  <c r="Z205" i="7"/>
  <c r="Y205" i="7"/>
  <c r="X205" i="7"/>
  <c r="W205" i="7"/>
  <c r="AG204" i="7"/>
  <c r="AF204" i="7"/>
  <c r="AE204" i="7"/>
  <c r="AD204" i="7"/>
  <c r="AC204" i="7"/>
  <c r="AB204" i="7"/>
  <c r="AA204" i="7"/>
  <c r="Z204" i="7"/>
  <c r="Y204" i="7"/>
  <c r="X204" i="7"/>
  <c r="W204" i="7"/>
  <c r="AG203" i="7"/>
  <c r="AF203" i="7"/>
  <c r="AE203" i="7"/>
  <c r="AD203" i="7"/>
  <c r="AC203" i="7"/>
  <c r="AB203" i="7"/>
  <c r="AA203" i="7"/>
  <c r="Z203" i="7"/>
  <c r="Y203" i="7"/>
  <c r="X203" i="7"/>
  <c r="W203" i="7"/>
  <c r="AG202" i="7"/>
  <c r="AF202" i="7"/>
  <c r="AE202" i="7"/>
  <c r="AD202" i="7"/>
  <c r="AC202" i="7"/>
  <c r="AB202" i="7"/>
  <c r="AA202" i="7"/>
  <c r="Z202" i="7"/>
  <c r="Y202" i="7"/>
  <c r="X202" i="7"/>
  <c r="W202" i="7"/>
  <c r="AG201" i="7"/>
  <c r="AF201" i="7"/>
  <c r="AE201" i="7"/>
  <c r="AD201" i="7"/>
  <c r="AC201" i="7"/>
  <c r="AB201" i="7"/>
  <c r="AA201" i="7"/>
  <c r="Z201" i="7"/>
  <c r="Y201" i="7"/>
  <c r="X201" i="7"/>
  <c r="W201" i="7"/>
  <c r="AG200" i="7"/>
  <c r="AF200" i="7"/>
  <c r="AE200" i="7"/>
  <c r="AD200" i="7"/>
  <c r="AC200" i="7"/>
  <c r="AB200" i="7"/>
  <c r="AA200" i="7"/>
  <c r="Z200" i="7"/>
  <c r="Y200" i="7"/>
  <c r="X200" i="7"/>
  <c r="W200" i="7"/>
  <c r="AG199" i="7"/>
  <c r="AF199" i="7"/>
  <c r="AE199" i="7"/>
  <c r="AD199" i="7"/>
  <c r="AC199" i="7"/>
  <c r="AB199" i="7"/>
  <c r="AA199" i="7"/>
  <c r="Z199" i="7"/>
  <c r="Y199" i="7"/>
  <c r="X199" i="7"/>
  <c r="W199" i="7"/>
  <c r="AG198" i="7"/>
  <c r="AF198" i="7"/>
  <c r="AE198" i="7"/>
  <c r="AD198" i="7"/>
  <c r="AC198" i="7"/>
  <c r="AB198" i="7"/>
  <c r="AA198" i="7"/>
  <c r="Z198" i="7"/>
  <c r="Y198" i="7"/>
  <c r="X198" i="7"/>
  <c r="W198" i="7"/>
  <c r="AG197" i="7"/>
  <c r="AF197" i="7"/>
  <c r="AE197" i="7"/>
  <c r="AD197" i="7"/>
  <c r="AC197" i="7"/>
  <c r="AB197" i="7"/>
  <c r="AA197" i="7"/>
  <c r="Z197" i="7"/>
  <c r="Y197" i="7"/>
  <c r="X197" i="7"/>
  <c r="W197" i="7"/>
  <c r="AG196" i="7"/>
  <c r="AF196" i="7"/>
  <c r="AE196" i="7"/>
  <c r="AD196" i="7"/>
  <c r="AC196" i="7"/>
  <c r="AB196" i="7"/>
  <c r="AA196" i="7"/>
  <c r="Z196" i="7"/>
  <c r="Y196" i="7"/>
  <c r="X196" i="7"/>
  <c r="W196" i="7"/>
  <c r="AG195" i="7"/>
  <c r="AF195" i="7"/>
  <c r="AE195" i="7"/>
  <c r="AD195" i="7"/>
  <c r="AC195" i="7"/>
  <c r="AB195" i="7"/>
  <c r="AA195" i="7"/>
  <c r="Z195" i="7"/>
  <c r="Y195" i="7"/>
  <c r="X195" i="7"/>
  <c r="W195" i="7"/>
  <c r="AG194" i="7"/>
  <c r="AF194" i="7"/>
  <c r="AE194" i="7"/>
  <c r="AD194" i="7"/>
  <c r="AC194" i="7"/>
  <c r="AB194" i="7"/>
  <c r="AA194" i="7"/>
  <c r="Z194" i="7"/>
  <c r="Y194" i="7"/>
  <c r="X194" i="7"/>
  <c r="W194" i="7"/>
  <c r="AG193" i="7"/>
  <c r="AF193" i="7"/>
  <c r="AE193" i="7"/>
  <c r="AD193" i="7"/>
  <c r="AC193" i="7"/>
  <c r="AB193" i="7"/>
  <c r="AA193" i="7"/>
  <c r="Z193" i="7"/>
  <c r="Y193" i="7"/>
  <c r="X193" i="7"/>
  <c r="W193" i="7"/>
  <c r="AG192" i="7"/>
  <c r="AF192" i="7"/>
  <c r="AE192" i="7"/>
  <c r="AD192" i="7"/>
  <c r="AC192" i="7"/>
  <c r="AB192" i="7"/>
  <c r="AA192" i="7"/>
  <c r="Z192" i="7"/>
  <c r="Y192" i="7"/>
  <c r="X192" i="7"/>
  <c r="W192" i="7"/>
  <c r="AG191" i="7"/>
  <c r="AF191" i="7"/>
  <c r="AE191" i="7"/>
  <c r="AD191" i="7"/>
  <c r="AC191" i="7"/>
  <c r="AB191" i="7"/>
  <c r="AA191" i="7"/>
  <c r="Z191" i="7"/>
  <c r="Y191" i="7"/>
  <c r="X191" i="7"/>
  <c r="W191" i="7"/>
  <c r="AG190" i="7"/>
  <c r="AF190" i="7"/>
  <c r="AE190" i="7"/>
  <c r="AD190" i="7"/>
  <c r="AC190" i="7"/>
  <c r="AB190" i="7"/>
  <c r="AA190" i="7"/>
  <c r="Z190" i="7"/>
  <c r="Y190" i="7"/>
  <c r="X190" i="7"/>
  <c r="W190" i="7"/>
  <c r="AG189" i="7"/>
  <c r="AF189" i="7"/>
  <c r="AE189" i="7"/>
  <c r="AD189" i="7"/>
  <c r="AC189" i="7"/>
  <c r="AB189" i="7"/>
  <c r="AA189" i="7"/>
  <c r="Z189" i="7"/>
  <c r="Y189" i="7"/>
  <c r="X189" i="7"/>
  <c r="W189" i="7"/>
  <c r="AG188" i="7"/>
  <c r="AF188" i="7"/>
  <c r="AE188" i="7"/>
  <c r="AD188" i="7"/>
  <c r="AC188" i="7"/>
  <c r="AB188" i="7"/>
  <c r="AA188" i="7"/>
  <c r="Z188" i="7"/>
  <c r="Y188" i="7"/>
  <c r="X188" i="7"/>
  <c r="W188" i="7"/>
  <c r="AG187" i="7"/>
  <c r="AF187" i="7"/>
  <c r="AE187" i="7"/>
  <c r="AD187" i="7"/>
  <c r="AC187" i="7"/>
  <c r="AB187" i="7"/>
  <c r="AA187" i="7"/>
  <c r="Z187" i="7"/>
  <c r="Y187" i="7"/>
  <c r="X187" i="7"/>
  <c r="W187" i="7"/>
  <c r="AG186" i="7"/>
  <c r="AF186" i="7"/>
  <c r="AE186" i="7"/>
  <c r="AD186" i="7"/>
  <c r="AC186" i="7"/>
  <c r="AB186" i="7"/>
  <c r="AA186" i="7"/>
  <c r="Z186" i="7"/>
  <c r="Y186" i="7"/>
  <c r="X186" i="7"/>
  <c r="W186" i="7"/>
  <c r="AG185" i="7"/>
  <c r="AF185" i="7"/>
  <c r="AE185" i="7"/>
  <c r="AD185" i="7"/>
  <c r="AC185" i="7"/>
  <c r="AB185" i="7"/>
  <c r="AA185" i="7"/>
  <c r="Z185" i="7"/>
  <c r="Y185" i="7"/>
  <c r="X185" i="7"/>
  <c r="W185" i="7"/>
  <c r="AG184" i="7"/>
  <c r="AF184" i="7"/>
  <c r="AE184" i="7"/>
  <c r="AD184" i="7"/>
  <c r="AC184" i="7"/>
  <c r="AB184" i="7"/>
  <c r="AA184" i="7"/>
  <c r="Z184" i="7"/>
  <c r="Y184" i="7"/>
  <c r="X184" i="7"/>
  <c r="W184" i="7"/>
  <c r="AG183" i="7"/>
  <c r="AF183" i="7"/>
  <c r="AE183" i="7"/>
  <c r="AD183" i="7"/>
  <c r="AC183" i="7"/>
  <c r="AB183" i="7"/>
  <c r="AA183" i="7"/>
  <c r="Z183" i="7"/>
  <c r="Y183" i="7"/>
  <c r="X183" i="7"/>
  <c r="W183" i="7"/>
  <c r="AG182" i="7"/>
  <c r="AF182" i="7"/>
  <c r="AE182" i="7"/>
  <c r="AD182" i="7"/>
  <c r="AC182" i="7"/>
  <c r="AB182" i="7"/>
  <c r="AA182" i="7"/>
  <c r="Z182" i="7"/>
  <c r="Y182" i="7"/>
  <c r="X182" i="7"/>
  <c r="W182" i="7"/>
  <c r="AG181" i="7"/>
  <c r="AF181" i="7"/>
  <c r="AE181" i="7"/>
  <c r="AD181" i="7"/>
  <c r="AC181" i="7"/>
  <c r="AB181" i="7"/>
  <c r="AA181" i="7"/>
  <c r="Z181" i="7"/>
  <c r="Y181" i="7"/>
  <c r="X181" i="7"/>
  <c r="W181" i="7"/>
  <c r="AG180" i="7"/>
  <c r="AF180" i="7"/>
  <c r="AE180" i="7"/>
  <c r="AD180" i="7"/>
  <c r="AC180" i="7"/>
  <c r="AB180" i="7"/>
  <c r="AA180" i="7"/>
  <c r="Z180" i="7"/>
  <c r="Y180" i="7"/>
  <c r="X180" i="7"/>
  <c r="W180" i="7"/>
  <c r="AG179" i="7"/>
  <c r="AF179" i="7"/>
  <c r="AE179" i="7"/>
  <c r="AD179" i="7"/>
  <c r="AC179" i="7"/>
  <c r="AB179" i="7"/>
  <c r="AA179" i="7"/>
  <c r="Z179" i="7"/>
  <c r="Y179" i="7"/>
  <c r="X179" i="7"/>
  <c r="W179" i="7"/>
  <c r="AG178" i="7"/>
  <c r="AF178" i="7"/>
  <c r="AE178" i="7"/>
  <c r="AD178" i="7"/>
  <c r="AC178" i="7"/>
  <c r="AB178" i="7"/>
  <c r="AA178" i="7"/>
  <c r="Z178" i="7"/>
  <c r="Y178" i="7"/>
  <c r="X178" i="7"/>
  <c r="W178" i="7"/>
  <c r="AG177" i="7"/>
  <c r="AF177" i="7"/>
  <c r="AE177" i="7"/>
  <c r="AD177" i="7"/>
  <c r="AC177" i="7"/>
  <c r="AB177" i="7"/>
  <c r="AA177" i="7"/>
  <c r="Z177" i="7"/>
  <c r="Y177" i="7"/>
  <c r="X177" i="7"/>
  <c r="W177" i="7"/>
  <c r="AG176" i="7"/>
  <c r="AF176" i="7"/>
  <c r="AE176" i="7"/>
  <c r="AD176" i="7"/>
  <c r="AC176" i="7"/>
  <c r="AB176" i="7"/>
  <c r="AA176" i="7"/>
  <c r="Z176" i="7"/>
  <c r="Y176" i="7"/>
  <c r="X176" i="7"/>
  <c r="W176" i="7"/>
  <c r="AG175" i="7"/>
  <c r="AF175" i="7"/>
  <c r="AE175" i="7"/>
  <c r="AD175" i="7"/>
  <c r="AC175" i="7"/>
  <c r="AB175" i="7"/>
  <c r="AA175" i="7"/>
  <c r="Z175" i="7"/>
  <c r="Y175" i="7"/>
  <c r="X175" i="7"/>
  <c r="W175" i="7"/>
  <c r="AG174" i="7"/>
  <c r="AF174" i="7"/>
  <c r="AE174" i="7"/>
  <c r="AD174" i="7"/>
  <c r="AC174" i="7"/>
  <c r="AB174" i="7"/>
  <c r="AA174" i="7"/>
  <c r="Z174" i="7"/>
  <c r="Y174" i="7"/>
  <c r="X174" i="7"/>
  <c r="W174" i="7"/>
  <c r="AG173" i="7"/>
  <c r="AF173" i="7"/>
  <c r="AE173" i="7"/>
  <c r="AD173" i="7"/>
  <c r="AC173" i="7"/>
  <c r="AB173" i="7"/>
  <c r="AA173" i="7"/>
  <c r="Z173" i="7"/>
  <c r="Y173" i="7"/>
  <c r="X173" i="7"/>
  <c r="W173" i="7"/>
  <c r="AG172" i="7"/>
  <c r="AF172" i="7"/>
  <c r="AE172" i="7"/>
  <c r="AD172" i="7"/>
  <c r="AC172" i="7"/>
  <c r="AB172" i="7"/>
  <c r="AA172" i="7"/>
  <c r="Z172" i="7"/>
  <c r="Y172" i="7"/>
  <c r="X172" i="7"/>
  <c r="W172" i="7"/>
  <c r="AG171" i="7"/>
  <c r="AF171" i="7"/>
  <c r="AE171" i="7"/>
  <c r="AD171" i="7"/>
  <c r="AC171" i="7"/>
  <c r="AB171" i="7"/>
  <c r="AA171" i="7"/>
  <c r="Z171" i="7"/>
  <c r="Y171" i="7"/>
  <c r="X171" i="7"/>
  <c r="W171" i="7"/>
  <c r="AG170" i="7"/>
  <c r="AF170" i="7"/>
  <c r="AE170" i="7"/>
  <c r="AD170" i="7"/>
  <c r="AC170" i="7"/>
  <c r="AB170" i="7"/>
  <c r="AA170" i="7"/>
  <c r="Z170" i="7"/>
  <c r="Y170" i="7"/>
  <c r="X170" i="7"/>
  <c r="W170" i="7"/>
  <c r="AG169" i="7"/>
  <c r="AF169" i="7"/>
  <c r="AE169" i="7"/>
  <c r="AD169" i="7"/>
  <c r="AC169" i="7"/>
  <c r="AB169" i="7"/>
  <c r="AA169" i="7"/>
  <c r="Z169" i="7"/>
  <c r="Y169" i="7"/>
  <c r="X169" i="7"/>
  <c r="W169" i="7"/>
  <c r="AG168" i="7"/>
  <c r="AF168" i="7"/>
  <c r="AE168" i="7"/>
  <c r="AD168" i="7"/>
  <c r="AC168" i="7"/>
  <c r="AB168" i="7"/>
  <c r="AA168" i="7"/>
  <c r="Z168" i="7"/>
  <c r="Y168" i="7"/>
  <c r="X168" i="7"/>
  <c r="W168" i="7"/>
  <c r="AG167" i="7"/>
  <c r="AF167" i="7"/>
  <c r="AE167" i="7"/>
  <c r="AD167" i="7"/>
  <c r="AC167" i="7"/>
  <c r="AB167" i="7"/>
  <c r="AA167" i="7"/>
  <c r="Z167" i="7"/>
  <c r="Y167" i="7"/>
  <c r="X167" i="7"/>
  <c r="W167" i="7"/>
  <c r="AG166" i="7"/>
  <c r="AF166" i="7"/>
  <c r="AE166" i="7"/>
  <c r="AD166" i="7"/>
  <c r="AC166" i="7"/>
  <c r="AB166" i="7"/>
  <c r="AA166" i="7"/>
  <c r="Z166" i="7"/>
  <c r="Y166" i="7"/>
  <c r="X166" i="7"/>
  <c r="W166" i="7"/>
  <c r="AG165" i="7"/>
  <c r="AF165" i="7"/>
  <c r="AE165" i="7"/>
  <c r="AD165" i="7"/>
  <c r="AC165" i="7"/>
  <c r="AB165" i="7"/>
  <c r="AA165" i="7"/>
  <c r="Z165" i="7"/>
  <c r="Y165" i="7"/>
  <c r="X165" i="7"/>
  <c r="W165" i="7"/>
  <c r="AG164" i="7"/>
  <c r="AF164" i="7"/>
  <c r="AE164" i="7"/>
  <c r="AD164" i="7"/>
  <c r="AC164" i="7"/>
  <c r="AB164" i="7"/>
  <c r="AA164" i="7"/>
  <c r="Z164" i="7"/>
  <c r="Y164" i="7"/>
  <c r="X164" i="7"/>
  <c r="W164" i="7"/>
  <c r="AG163" i="7"/>
  <c r="AF163" i="7"/>
  <c r="AE163" i="7"/>
  <c r="AD163" i="7"/>
  <c r="AC163" i="7"/>
  <c r="AB163" i="7"/>
  <c r="AA163" i="7"/>
  <c r="Z163" i="7"/>
  <c r="Y163" i="7"/>
  <c r="X163" i="7"/>
  <c r="W163" i="7"/>
  <c r="AG162" i="7"/>
  <c r="AF162" i="7"/>
  <c r="AE162" i="7"/>
  <c r="AD162" i="7"/>
  <c r="AC162" i="7"/>
  <c r="AB162" i="7"/>
  <c r="AA162" i="7"/>
  <c r="Z162" i="7"/>
  <c r="Y162" i="7"/>
  <c r="X162" i="7"/>
  <c r="W162" i="7"/>
  <c r="AG161" i="7"/>
  <c r="AF161" i="7"/>
  <c r="AE161" i="7"/>
  <c r="AD161" i="7"/>
  <c r="AC161" i="7"/>
  <c r="AB161" i="7"/>
  <c r="AA161" i="7"/>
  <c r="Z161" i="7"/>
  <c r="Y161" i="7"/>
  <c r="X161" i="7"/>
  <c r="W161" i="7"/>
  <c r="AG160" i="7"/>
  <c r="AF160" i="7"/>
  <c r="AE160" i="7"/>
  <c r="AD160" i="7"/>
  <c r="AC160" i="7"/>
  <c r="AB160" i="7"/>
  <c r="AA160" i="7"/>
  <c r="Z160" i="7"/>
  <c r="Y160" i="7"/>
  <c r="X160" i="7"/>
  <c r="W160" i="7"/>
  <c r="AG159" i="7"/>
  <c r="AF159" i="7"/>
  <c r="AE159" i="7"/>
  <c r="AD159" i="7"/>
  <c r="AC159" i="7"/>
  <c r="AB159" i="7"/>
  <c r="AA159" i="7"/>
  <c r="Z159" i="7"/>
  <c r="Y159" i="7"/>
  <c r="X159" i="7"/>
  <c r="W159" i="7"/>
  <c r="AG158" i="7"/>
  <c r="AF158" i="7"/>
  <c r="AE158" i="7"/>
  <c r="AD158" i="7"/>
  <c r="AC158" i="7"/>
  <c r="AB158" i="7"/>
  <c r="AA158" i="7"/>
  <c r="Z158" i="7"/>
  <c r="Y158" i="7"/>
  <c r="X158" i="7"/>
  <c r="W158" i="7"/>
  <c r="AG157" i="7"/>
  <c r="AF157" i="7"/>
  <c r="AE157" i="7"/>
  <c r="AD157" i="7"/>
  <c r="AC157" i="7"/>
  <c r="AB157" i="7"/>
  <c r="AA157" i="7"/>
  <c r="Z157" i="7"/>
  <c r="Y157" i="7"/>
  <c r="X157" i="7"/>
  <c r="W157" i="7"/>
  <c r="AG156" i="7"/>
  <c r="AF156" i="7"/>
  <c r="AE156" i="7"/>
  <c r="AD156" i="7"/>
  <c r="AC156" i="7"/>
  <c r="AB156" i="7"/>
  <c r="AA156" i="7"/>
  <c r="Z156" i="7"/>
  <c r="Y156" i="7"/>
  <c r="X156" i="7"/>
  <c r="W156" i="7"/>
  <c r="AG155" i="7"/>
  <c r="AF155" i="7"/>
  <c r="AE155" i="7"/>
  <c r="AD155" i="7"/>
  <c r="AC155" i="7"/>
  <c r="AB155" i="7"/>
  <c r="AA155" i="7"/>
  <c r="Z155" i="7"/>
  <c r="Y155" i="7"/>
  <c r="X155" i="7"/>
  <c r="W155" i="7"/>
  <c r="AG154" i="7"/>
  <c r="AF154" i="7"/>
  <c r="AE154" i="7"/>
  <c r="AD154" i="7"/>
  <c r="AC154" i="7"/>
  <c r="AB154" i="7"/>
  <c r="AA154" i="7"/>
  <c r="Z154" i="7"/>
  <c r="Y154" i="7"/>
  <c r="X154" i="7"/>
  <c r="W154" i="7"/>
  <c r="AG153" i="7"/>
  <c r="AF153" i="7"/>
  <c r="AE153" i="7"/>
  <c r="AD153" i="7"/>
  <c r="AC153" i="7"/>
  <c r="AB153" i="7"/>
  <c r="AA153" i="7"/>
  <c r="Z153" i="7"/>
  <c r="Y153" i="7"/>
  <c r="X153" i="7"/>
  <c r="W153" i="7"/>
  <c r="AG152" i="7"/>
  <c r="AF152" i="7"/>
  <c r="AE152" i="7"/>
  <c r="AD152" i="7"/>
  <c r="AC152" i="7"/>
  <c r="AB152" i="7"/>
  <c r="AA152" i="7"/>
  <c r="Z152" i="7"/>
  <c r="Y152" i="7"/>
  <c r="X152" i="7"/>
  <c r="W152" i="7"/>
  <c r="AG151" i="7"/>
  <c r="AF151" i="7"/>
  <c r="AE151" i="7"/>
  <c r="AD151" i="7"/>
  <c r="AC151" i="7"/>
  <c r="AB151" i="7"/>
  <c r="AA151" i="7"/>
  <c r="Z151" i="7"/>
  <c r="Y151" i="7"/>
  <c r="X151" i="7"/>
  <c r="W151" i="7"/>
  <c r="AG150" i="7"/>
  <c r="AF150" i="7"/>
  <c r="AE150" i="7"/>
  <c r="AD150" i="7"/>
  <c r="AC150" i="7"/>
  <c r="AB150" i="7"/>
  <c r="AA150" i="7"/>
  <c r="Z150" i="7"/>
  <c r="Y150" i="7"/>
  <c r="X150" i="7"/>
  <c r="W150" i="7"/>
  <c r="AG149" i="7"/>
  <c r="AF149" i="7"/>
  <c r="AE149" i="7"/>
  <c r="AD149" i="7"/>
  <c r="AC149" i="7"/>
  <c r="AB149" i="7"/>
  <c r="AA149" i="7"/>
  <c r="Z149" i="7"/>
  <c r="Y149" i="7"/>
  <c r="X149" i="7"/>
  <c r="W149" i="7"/>
  <c r="AG148" i="7"/>
  <c r="AF148" i="7"/>
  <c r="AE148" i="7"/>
  <c r="AD148" i="7"/>
  <c r="AC148" i="7"/>
  <c r="AB148" i="7"/>
  <c r="AA148" i="7"/>
  <c r="Z148" i="7"/>
  <c r="Y148" i="7"/>
  <c r="X148" i="7"/>
  <c r="W148" i="7"/>
  <c r="AG147" i="7"/>
  <c r="AF147" i="7"/>
  <c r="AE147" i="7"/>
  <c r="AD147" i="7"/>
  <c r="AC147" i="7"/>
  <c r="AB147" i="7"/>
  <c r="AA147" i="7"/>
  <c r="Z147" i="7"/>
  <c r="Y147" i="7"/>
  <c r="X147" i="7"/>
  <c r="W147" i="7"/>
  <c r="AG146" i="7"/>
  <c r="AF146" i="7"/>
  <c r="AE146" i="7"/>
  <c r="AD146" i="7"/>
  <c r="AC146" i="7"/>
  <c r="AB146" i="7"/>
  <c r="AA146" i="7"/>
  <c r="Z146" i="7"/>
  <c r="Y146" i="7"/>
  <c r="X146" i="7"/>
  <c r="W146" i="7"/>
  <c r="AG145" i="7"/>
  <c r="AF145" i="7"/>
  <c r="AE145" i="7"/>
  <c r="AD145" i="7"/>
  <c r="AC145" i="7"/>
  <c r="AB145" i="7"/>
  <c r="AA145" i="7"/>
  <c r="Z145" i="7"/>
  <c r="Y145" i="7"/>
  <c r="X145" i="7"/>
  <c r="W145" i="7"/>
  <c r="AG144" i="7"/>
  <c r="AF144" i="7"/>
  <c r="AE144" i="7"/>
  <c r="AD144" i="7"/>
  <c r="AC144" i="7"/>
  <c r="AB144" i="7"/>
  <c r="AA144" i="7"/>
  <c r="Z144" i="7"/>
  <c r="Y144" i="7"/>
  <c r="X144" i="7"/>
  <c r="W144" i="7"/>
  <c r="AG143" i="7"/>
  <c r="AF143" i="7"/>
  <c r="AE143" i="7"/>
  <c r="AD143" i="7"/>
  <c r="AC143" i="7"/>
  <c r="AB143" i="7"/>
  <c r="AA143" i="7"/>
  <c r="Z143" i="7"/>
  <c r="Y143" i="7"/>
  <c r="X143" i="7"/>
  <c r="W143" i="7"/>
  <c r="AG142" i="7"/>
  <c r="AF142" i="7"/>
  <c r="AE142" i="7"/>
  <c r="AD142" i="7"/>
  <c r="AC142" i="7"/>
  <c r="AB142" i="7"/>
  <c r="AA142" i="7"/>
  <c r="Z142" i="7"/>
  <c r="Y142" i="7"/>
  <c r="X142" i="7"/>
  <c r="W142" i="7"/>
  <c r="AG141" i="7"/>
  <c r="AF141" i="7"/>
  <c r="AE141" i="7"/>
  <c r="AD141" i="7"/>
  <c r="AC141" i="7"/>
  <c r="AB141" i="7"/>
  <c r="AA141" i="7"/>
  <c r="Z141" i="7"/>
  <c r="Y141" i="7"/>
  <c r="X141" i="7"/>
  <c r="W141" i="7"/>
  <c r="AG140" i="7"/>
  <c r="AF140" i="7"/>
  <c r="AE140" i="7"/>
  <c r="AD140" i="7"/>
  <c r="AC140" i="7"/>
  <c r="AB140" i="7"/>
  <c r="AA140" i="7"/>
  <c r="Z140" i="7"/>
  <c r="Y140" i="7"/>
  <c r="X140" i="7"/>
  <c r="W140" i="7"/>
  <c r="AG139" i="7"/>
  <c r="AF139" i="7"/>
  <c r="AE139" i="7"/>
  <c r="AD139" i="7"/>
  <c r="AC139" i="7"/>
  <c r="AB139" i="7"/>
  <c r="AA139" i="7"/>
  <c r="Z139" i="7"/>
  <c r="Y139" i="7"/>
  <c r="X139" i="7"/>
  <c r="W139" i="7"/>
  <c r="AG138" i="7"/>
  <c r="AF138" i="7"/>
  <c r="AE138" i="7"/>
  <c r="AD138" i="7"/>
  <c r="AC138" i="7"/>
  <c r="AB138" i="7"/>
  <c r="AA138" i="7"/>
  <c r="Z138" i="7"/>
  <c r="Y138" i="7"/>
  <c r="X138" i="7"/>
  <c r="W138" i="7"/>
  <c r="AG137" i="7"/>
  <c r="AF137" i="7"/>
  <c r="AE137" i="7"/>
  <c r="AD137" i="7"/>
  <c r="AC137" i="7"/>
  <c r="AB137" i="7"/>
  <c r="AA137" i="7"/>
  <c r="Z137" i="7"/>
  <c r="Y137" i="7"/>
  <c r="X137" i="7"/>
  <c r="W137" i="7"/>
  <c r="AG136" i="7"/>
  <c r="AF136" i="7"/>
  <c r="AE136" i="7"/>
  <c r="AD136" i="7"/>
  <c r="AC136" i="7"/>
  <c r="AB136" i="7"/>
  <c r="AA136" i="7"/>
  <c r="Z136" i="7"/>
  <c r="Y136" i="7"/>
  <c r="X136" i="7"/>
  <c r="W136" i="7"/>
  <c r="AG135" i="7"/>
  <c r="AF135" i="7"/>
  <c r="AE135" i="7"/>
  <c r="AD135" i="7"/>
  <c r="AC135" i="7"/>
  <c r="AB135" i="7"/>
  <c r="AA135" i="7"/>
  <c r="Z135" i="7"/>
  <c r="Y135" i="7"/>
  <c r="X135" i="7"/>
  <c r="W135" i="7"/>
  <c r="AG134" i="7"/>
  <c r="AF134" i="7"/>
  <c r="AE134" i="7"/>
  <c r="AD134" i="7"/>
  <c r="AC134" i="7"/>
  <c r="AB134" i="7"/>
  <c r="AA134" i="7"/>
  <c r="Z134" i="7"/>
  <c r="Y134" i="7"/>
  <c r="X134" i="7"/>
  <c r="W134" i="7"/>
  <c r="AG133" i="7"/>
  <c r="AF133" i="7"/>
  <c r="AE133" i="7"/>
  <c r="AD133" i="7"/>
  <c r="AC133" i="7"/>
  <c r="AB133" i="7"/>
  <c r="AA133" i="7"/>
  <c r="Z133" i="7"/>
  <c r="Y133" i="7"/>
  <c r="X133" i="7"/>
  <c r="W133" i="7"/>
  <c r="AG132" i="7"/>
  <c r="AF132" i="7"/>
  <c r="AE132" i="7"/>
  <c r="AD132" i="7"/>
  <c r="AC132" i="7"/>
  <c r="AB132" i="7"/>
  <c r="AA132" i="7"/>
  <c r="Z132" i="7"/>
  <c r="Y132" i="7"/>
  <c r="X132" i="7"/>
  <c r="W132" i="7"/>
  <c r="AG131" i="7"/>
  <c r="AF131" i="7"/>
  <c r="AE131" i="7"/>
  <c r="AD131" i="7"/>
  <c r="AC131" i="7"/>
  <c r="AB131" i="7"/>
  <c r="AA131" i="7"/>
  <c r="Z131" i="7"/>
  <c r="Y131" i="7"/>
  <c r="X131" i="7"/>
  <c r="W131" i="7"/>
  <c r="AG130" i="7"/>
  <c r="AF130" i="7"/>
  <c r="AE130" i="7"/>
  <c r="AD130" i="7"/>
  <c r="AC130" i="7"/>
  <c r="AB130" i="7"/>
  <c r="AA130" i="7"/>
  <c r="Z130" i="7"/>
  <c r="Y130" i="7"/>
  <c r="X130" i="7"/>
  <c r="W130" i="7"/>
  <c r="AG129" i="7"/>
  <c r="AF129" i="7"/>
  <c r="AE129" i="7"/>
  <c r="AD129" i="7"/>
  <c r="AC129" i="7"/>
  <c r="AB129" i="7"/>
  <c r="AA129" i="7"/>
  <c r="Z129" i="7"/>
  <c r="Y129" i="7"/>
  <c r="X129" i="7"/>
  <c r="W129" i="7"/>
  <c r="AG128" i="7"/>
  <c r="AF128" i="7"/>
  <c r="AE128" i="7"/>
  <c r="AD128" i="7"/>
  <c r="AC128" i="7"/>
  <c r="AB128" i="7"/>
  <c r="AA128" i="7"/>
  <c r="Z128" i="7"/>
  <c r="Y128" i="7"/>
  <c r="X128" i="7"/>
  <c r="W128" i="7"/>
  <c r="AG127" i="7"/>
  <c r="AF127" i="7"/>
  <c r="AE127" i="7"/>
  <c r="AD127" i="7"/>
  <c r="AC127" i="7"/>
  <c r="AB127" i="7"/>
  <c r="AA127" i="7"/>
  <c r="Z127" i="7"/>
  <c r="Y127" i="7"/>
  <c r="X127" i="7"/>
  <c r="W127" i="7"/>
  <c r="AG126" i="7"/>
  <c r="AF126" i="7"/>
  <c r="AE126" i="7"/>
  <c r="AD126" i="7"/>
  <c r="AC126" i="7"/>
  <c r="AB126" i="7"/>
  <c r="AA126" i="7"/>
  <c r="Z126" i="7"/>
  <c r="Y126" i="7"/>
  <c r="X126" i="7"/>
  <c r="W126" i="7"/>
  <c r="AG125" i="7"/>
  <c r="AF125" i="7"/>
  <c r="AE125" i="7"/>
  <c r="AD125" i="7"/>
  <c r="AC125" i="7"/>
  <c r="AB125" i="7"/>
  <c r="AA125" i="7"/>
  <c r="Z125" i="7"/>
  <c r="Y125" i="7"/>
  <c r="X125" i="7"/>
  <c r="W125" i="7"/>
  <c r="AG124" i="7"/>
  <c r="AF124" i="7"/>
  <c r="AE124" i="7"/>
  <c r="AD124" i="7"/>
  <c r="AC124" i="7"/>
  <c r="AB124" i="7"/>
  <c r="AA124" i="7"/>
  <c r="Z124" i="7"/>
  <c r="Y124" i="7"/>
  <c r="X124" i="7"/>
  <c r="W124" i="7"/>
  <c r="AG123" i="7"/>
  <c r="AF123" i="7"/>
  <c r="AE123" i="7"/>
  <c r="AD123" i="7"/>
  <c r="AC123" i="7"/>
  <c r="AB123" i="7"/>
  <c r="AA123" i="7"/>
  <c r="Z123" i="7"/>
  <c r="Y123" i="7"/>
  <c r="X123" i="7"/>
  <c r="W123" i="7"/>
  <c r="AG122" i="7"/>
  <c r="AF122" i="7"/>
  <c r="AE122" i="7"/>
  <c r="AD122" i="7"/>
  <c r="AC122" i="7"/>
  <c r="AB122" i="7"/>
  <c r="AA122" i="7"/>
  <c r="Z122" i="7"/>
  <c r="Y122" i="7"/>
  <c r="X122" i="7"/>
  <c r="W122" i="7"/>
  <c r="AG121" i="7"/>
  <c r="AF121" i="7"/>
  <c r="AE121" i="7"/>
  <c r="AD121" i="7"/>
  <c r="AC121" i="7"/>
  <c r="AB121" i="7"/>
  <c r="AA121" i="7"/>
  <c r="Z121" i="7"/>
  <c r="Y121" i="7"/>
  <c r="X121" i="7"/>
  <c r="W121" i="7"/>
  <c r="AG120" i="7"/>
  <c r="AF120" i="7"/>
  <c r="AE120" i="7"/>
  <c r="AD120" i="7"/>
  <c r="AC120" i="7"/>
  <c r="AB120" i="7"/>
  <c r="AA120" i="7"/>
  <c r="Z120" i="7"/>
  <c r="Y120" i="7"/>
  <c r="X120" i="7"/>
  <c r="W120" i="7"/>
  <c r="AG119" i="7"/>
  <c r="AF119" i="7"/>
  <c r="AE119" i="7"/>
  <c r="AD119" i="7"/>
  <c r="AC119" i="7"/>
  <c r="AB119" i="7"/>
  <c r="AA119" i="7"/>
  <c r="Z119" i="7"/>
  <c r="Y119" i="7"/>
  <c r="X119" i="7"/>
  <c r="W119" i="7"/>
  <c r="AG118" i="7"/>
  <c r="AF118" i="7"/>
  <c r="AE118" i="7"/>
  <c r="AD118" i="7"/>
  <c r="AC118" i="7"/>
  <c r="AB118" i="7"/>
  <c r="AA118" i="7"/>
  <c r="Z118" i="7"/>
  <c r="Y118" i="7"/>
  <c r="X118" i="7"/>
  <c r="W118" i="7"/>
  <c r="AG117" i="7"/>
  <c r="AF117" i="7"/>
  <c r="AE117" i="7"/>
  <c r="AD117" i="7"/>
  <c r="AC117" i="7"/>
  <c r="AB117" i="7"/>
  <c r="AA117" i="7"/>
  <c r="Z117" i="7"/>
  <c r="Y117" i="7"/>
  <c r="X117" i="7"/>
  <c r="W117" i="7"/>
  <c r="AG116" i="7"/>
  <c r="AF116" i="7"/>
  <c r="AE116" i="7"/>
  <c r="AD116" i="7"/>
  <c r="AC116" i="7"/>
  <c r="AB116" i="7"/>
  <c r="AA116" i="7"/>
  <c r="Z116" i="7"/>
  <c r="Y116" i="7"/>
  <c r="X116" i="7"/>
  <c r="W116" i="7"/>
  <c r="AG115" i="7"/>
  <c r="AF115" i="7"/>
  <c r="AE115" i="7"/>
  <c r="AD115" i="7"/>
  <c r="AC115" i="7"/>
  <c r="AB115" i="7"/>
  <c r="AA115" i="7"/>
  <c r="Z115" i="7"/>
  <c r="Y115" i="7"/>
  <c r="X115" i="7"/>
  <c r="W115" i="7"/>
  <c r="AG114" i="7"/>
  <c r="AF114" i="7"/>
  <c r="AE114" i="7"/>
  <c r="AD114" i="7"/>
  <c r="AC114" i="7"/>
  <c r="AB114" i="7"/>
  <c r="AA114" i="7"/>
  <c r="Z114" i="7"/>
  <c r="Y114" i="7"/>
  <c r="X114" i="7"/>
  <c r="W114" i="7"/>
  <c r="AG113" i="7"/>
  <c r="AF113" i="7"/>
  <c r="AE113" i="7"/>
  <c r="AD113" i="7"/>
  <c r="AC113" i="7"/>
  <c r="AB113" i="7"/>
  <c r="AA113" i="7"/>
  <c r="Z113" i="7"/>
  <c r="Y113" i="7"/>
  <c r="X113" i="7"/>
  <c r="W113" i="7"/>
  <c r="AG112" i="7"/>
  <c r="AF112" i="7"/>
  <c r="AE112" i="7"/>
  <c r="AD112" i="7"/>
  <c r="AC112" i="7"/>
  <c r="AB112" i="7"/>
  <c r="AA112" i="7"/>
  <c r="Z112" i="7"/>
  <c r="Y112" i="7"/>
  <c r="X112" i="7"/>
  <c r="W112" i="7"/>
  <c r="AG111" i="7"/>
  <c r="AF111" i="7"/>
  <c r="AE111" i="7"/>
  <c r="AD111" i="7"/>
  <c r="AC111" i="7"/>
  <c r="AB111" i="7"/>
  <c r="AA111" i="7"/>
  <c r="Z111" i="7"/>
  <c r="Y111" i="7"/>
  <c r="X111" i="7"/>
  <c r="W111" i="7"/>
  <c r="AG110" i="7"/>
  <c r="AF110" i="7"/>
  <c r="AE110" i="7"/>
  <c r="AD110" i="7"/>
  <c r="AC110" i="7"/>
  <c r="AB110" i="7"/>
  <c r="AA110" i="7"/>
  <c r="Z110" i="7"/>
  <c r="Y110" i="7"/>
  <c r="X110" i="7"/>
  <c r="W110" i="7"/>
  <c r="AG109" i="7"/>
  <c r="AF109" i="7"/>
  <c r="AE109" i="7"/>
  <c r="AD109" i="7"/>
  <c r="AC109" i="7"/>
  <c r="AB109" i="7"/>
  <c r="AA109" i="7"/>
  <c r="Z109" i="7"/>
  <c r="Y109" i="7"/>
  <c r="X109" i="7"/>
  <c r="W109" i="7"/>
  <c r="AG108" i="7"/>
  <c r="AF108" i="7"/>
  <c r="AE108" i="7"/>
  <c r="AD108" i="7"/>
  <c r="AC108" i="7"/>
  <c r="AB108" i="7"/>
  <c r="AA108" i="7"/>
  <c r="Z108" i="7"/>
  <c r="Y108" i="7"/>
  <c r="X108" i="7"/>
  <c r="W108" i="7"/>
  <c r="AG107" i="7"/>
  <c r="AF107" i="7"/>
  <c r="AE107" i="7"/>
  <c r="AD107" i="7"/>
  <c r="AC107" i="7"/>
  <c r="AB107" i="7"/>
  <c r="AA107" i="7"/>
  <c r="Z107" i="7"/>
  <c r="Y107" i="7"/>
  <c r="X107" i="7"/>
  <c r="W107" i="7"/>
  <c r="AG106" i="7"/>
  <c r="AF106" i="7"/>
  <c r="AE106" i="7"/>
  <c r="AD106" i="7"/>
  <c r="AC106" i="7"/>
  <c r="AB106" i="7"/>
  <c r="AA106" i="7"/>
  <c r="Z106" i="7"/>
  <c r="Y106" i="7"/>
  <c r="X106" i="7"/>
  <c r="W106" i="7"/>
  <c r="AG105" i="7"/>
  <c r="AF105" i="7"/>
  <c r="AE105" i="7"/>
  <c r="AD105" i="7"/>
  <c r="AC105" i="7"/>
  <c r="AB105" i="7"/>
  <c r="AA105" i="7"/>
  <c r="Z105" i="7"/>
  <c r="Y105" i="7"/>
  <c r="X105" i="7"/>
  <c r="W105" i="7"/>
  <c r="AG104" i="7"/>
  <c r="AF104" i="7"/>
  <c r="AE104" i="7"/>
  <c r="AD104" i="7"/>
  <c r="AC104" i="7"/>
  <c r="AB104" i="7"/>
  <c r="AA104" i="7"/>
  <c r="Z104" i="7"/>
  <c r="Y104" i="7"/>
  <c r="X104" i="7"/>
  <c r="W104" i="7"/>
  <c r="AG103" i="7"/>
  <c r="AF103" i="7"/>
  <c r="AE103" i="7"/>
  <c r="AD103" i="7"/>
  <c r="AC103" i="7"/>
  <c r="AB103" i="7"/>
  <c r="AA103" i="7"/>
  <c r="Z103" i="7"/>
  <c r="Y103" i="7"/>
  <c r="X103" i="7"/>
  <c r="W103" i="7"/>
  <c r="AG102" i="7"/>
  <c r="AF102" i="7"/>
  <c r="AE102" i="7"/>
  <c r="AD102" i="7"/>
  <c r="AC102" i="7"/>
  <c r="AB102" i="7"/>
  <c r="AA102" i="7"/>
  <c r="Z102" i="7"/>
  <c r="Y102" i="7"/>
  <c r="X102" i="7"/>
  <c r="W102" i="7"/>
  <c r="AG101" i="7"/>
  <c r="AF101" i="7"/>
  <c r="AE101" i="7"/>
  <c r="AD101" i="7"/>
  <c r="AC101" i="7"/>
  <c r="AB101" i="7"/>
  <c r="AA101" i="7"/>
  <c r="Z101" i="7"/>
  <c r="Y101" i="7"/>
  <c r="X101" i="7"/>
  <c r="W101" i="7"/>
  <c r="AG100" i="7"/>
  <c r="AF100" i="7"/>
  <c r="AE100" i="7"/>
  <c r="AD100" i="7"/>
  <c r="AC100" i="7"/>
  <c r="AB100" i="7"/>
  <c r="AA100" i="7"/>
  <c r="Z100" i="7"/>
  <c r="Y100" i="7"/>
  <c r="X100" i="7"/>
  <c r="W100" i="7"/>
  <c r="AG99" i="7"/>
  <c r="AF99" i="7"/>
  <c r="AE99" i="7"/>
  <c r="AD99" i="7"/>
  <c r="AC99" i="7"/>
  <c r="AB99" i="7"/>
  <c r="AA99" i="7"/>
  <c r="Z99" i="7"/>
  <c r="Y99" i="7"/>
  <c r="X99" i="7"/>
  <c r="W99" i="7"/>
  <c r="AG98" i="7"/>
  <c r="AF98" i="7"/>
  <c r="AE98" i="7"/>
  <c r="AD98" i="7"/>
  <c r="AC98" i="7"/>
  <c r="AB98" i="7"/>
  <c r="AA98" i="7"/>
  <c r="Z98" i="7"/>
  <c r="Y98" i="7"/>
  <c r="X98" i="7"/>
  <c r="W98" i="7"/>
  <c r="AG97" i="7"/>
  <c r="AF97" i="7"/>
  <c r="AE97" i="7"/>
  <c r="AD97" i="7"/>
  <c r="AC97" i="7"/>
  <c r="AB97" i="7"/>
  <c r="AA97" i="7"/>
  <c r="Z97" i="7"/>
  <c r="Y97" i="7"/>
  <c r="X97" i="7"/>
  <c r="W97" i="7"/>
  <c r="AG96" i="7"/>
  <c r="AF96" i="7"/>
  <c r="AE96" i="7"/>
  <c r="AD96" i="7"/>
  <c r="AC96" i="7"/>
  <c r="AB96" i="7"/>
  <c r="AA96" i="7"/>
  <c r="Z96" i="7"/>
  <c r="Y96" i="7"/>
  <c r="X96" i="7"/>
  <c r="W96" i="7"/>
  <c r="AG95" i="7"/>
  <c r="AF95" i="7"/>
  <c r="AE95" i="7"/>
  <c r="AD95" i="7"/>
  <c r="AC95" i="7"/>
  <c r="AB95" i="7"/>
  <c r="AA95" i="7"/>
  <c r="Z95" i="7"/>
  <c r="Y95" i="7"/>
  <c r="X95" i="7"/>
  <c r="W95" i="7"/>
  <c r="AG94" i="7"/>
  <c r="AF94" i="7"/>
  <c r="AE94" i="7"/>
  <c r="AD94" i="7"/>
  <c r="AC94" i="7"/>
  <c r="AB94" i="7"/>
  <c r="AA94" i="7"/>
  <c r="Z94" i="7"/>
  <c r="Y94" i="7"/>
  <c r="X94" i="7"/>
  <c r="W94" i="7"/>
  <c r="AG93" i="7"/>
  <c r="AF93" i="7"/>
  <c r="AE93" i="7"/>
  <c r="AD93" i="7"/>
  <c r="AC93" i="7"/>
  <c r="AB93" i="7"/>
  <c r="AA93" i="7"/>
  <c r="Z93" i="7"/>
  <c r="Y93" i="7"/>
  <c r="X93" i="7"/>
  <c r="W93" i="7"/>
  <c r="AG92" i="7"/>
  <c r="AF92" i="7"/>
  <c r="AE92" i="7"/>
  <c r="AD92" i="7"/>
  <c r="AC92" i="7"/>
  <c r="AB92" i="7"/>
  <c r="AA92" i="7"/>
  <c r="Z92" i="7"/>
  <c r="Y92" i="7"/>
  <c r="X92" i="7"/>
  <c r="W92" i="7"/>
  <c r="AG91" i="7"/>
  <c r="AF91" i="7"/>
  <c r="AE91" i="7"/>
  <c r="AD91" i="7"/>
  <c r="AC91" i="7"/>
  <c r="AB91" i="7"/>
  <c r="AA91" i="7"/>
  <c r="Z91" i="7"/>
  <c r="Y91" i="7"/>
  <c r="X91" i="7"/>
  <c r="W91" i="7"/>
  <c r="AG90" i="7"/>
  <c r="AF90" i="7"/>
  <c r="AE90" i="7"/>
  <c r="AD90" i="7"/>
  <c r="AC90" i="7"/>
  <c r="AB90" i="7"/>
  <c r="AA90" i="7"/>
  <c r="Z90" i="7"/>
  <c r="Y90" i="7"/>
  <c r="X90" i="7"/>
  <c r="W90" i="7"/>
  <c r="AG89" i="7"/>
  <c r="AF89" i="7"/>
  <c r="AE89" i="7"/>
  <c r="AD89" i="7"/>
  <c r="AC89" i="7"/>
  <c r="AB89" i="7"/>
  <c r="AA89" i="7"/>
  <c r="Z89" i="7"/>
  <c r="Y89" i="7"/>
  <c r="X89" i="7"/>
  <c r="W89" i="7"/>
  <c r="AG88" i="7"/>
  <c r="AF88" i="7"/>
  <c r="AE88" i="7"/>
  <c r="AD88" i="7"/>
  <c r="AC88" i="7"/>
  <c r="AB88" i="7"/>
  <c r="AA88" i="7"/>
  <c r="Z88" i="7"/>
  <c r="Y88" i="7"/>
  <c r="X88" i="7"/>
  <c r="W88" i="7"/>
  <c r="AG87" i="7"/>
  <c r="AF87" i="7"/>
  <c r="AE87" i="7"/>
  <c r="AD87" i="7"/>
  <c r="AC87" i="7"/>
  <c r="AB87" i="7"/>
  <c r="AA87" i="7"/>
  <c r="Z87" i="7"/>
  <c r="Y87" i="7"/>
  <c r="X87" i="7"/>
  <c r="W87" i="7"/>
  <c r="AG86" i="7"/>
  <c r="AF86" i="7"/>
  <c r="AE86" i="7"/>
  <c r="AD86" i="7"/>
  <c r="AC86" i="7"/>
  <c r="AB86" i="7"/>
  <c r="AA86" i="7"/>
  <c r="Z86" i="7"/>
  <c r="Y86" i="7"/>
  <c r="X86" i="7"/>
  <c r="W86" i="7"/>
  <c r="AG85" i="7"/>
  <c r="AF85" i="7"/>
  <c r="AE85" i="7"/>
  <c r="AD85" i="7"/>
  <c r="AC85" i="7"/>
  <c r="AB85" i="7"/>
  <c r="AA85" i="7"/>
  <c r="Z85" i="7"/>
  <c r="Y85" i="7"/>
  <c r="X85" i="7"/>
  <c r="W85" i="7"/>
  <c r="AG84" i="7"/>
  <c r="AF84" i="7"/>
  <c r="AE84" i="7"/>
  <c r="AD84" i="7"/>
  <c r="AC84" i="7"/>
  <c r="AB84" i="7"/>
  <c r="AA84" i="7"/>
  <c r="Z84" i="7"/>
  <c r="Y84" i="7"/>
  <c r="X84" i="7"/>
  <c r="W84" i="7"/>
  <c r="AG83" i="7"/>
  <c r="AF83" i="7"/>
  <c r="AE83" i="7"/>
  <c r="AD83" i="7"/>
  <c r="AC83" i="7"/>
  <c r="AB83" i="7"/>
  <c r="AA83" i="7"/>
  <c r="Z83" i="7"/>
  <c r="Y83" i="7"/>
  <c r="X83" i="7"/>
  <c r="W83" i="7"/>
  <c r="AG82" i="7"/>
  <c r="AF82" i="7"/>
  <c r="AE82" i="7"/>
  <c r="AD82" i="7"/>
  <c r="AC82" i="7"/>
  <c r="AB82" i="7"/>
  <c r="AA82" i="7"/>
  <c r="Z82" i="7"/>
  <c r="Y82" i="7"/>
  <c r="X82" i="7"/>
  <c r="W82" i="7"/>
  <c r="AG81" i="7"/>
  <c r="AF81" i="7"/>
  <c r="AE81" i="7"/>
  <c r="AD81" i="7"/>
  <c r="AC81" i="7"/>
  <c r="AB81" i="7"/>
  <c r="AA81" i="7"/>
  <c r="Z81" i="7"/>
  <c r="Y81" i="7"/>
  <c r="X81" i="7"/>
  <c r="W81" i="7"/>
  <c r="AG80" i="7"/>
  <c r="AF80" i="7"/>
  <c r="AE80" i="7"/>
  <c r="AD80" i="7"/>
  <c r="AC80" i="7"/>
  <c r="AB80" i="7"/>
  <c r="AA80" i="7"/>
  <c r="Z80" i="7"/>
  <c r="Y80" i="7"/>
  <c r="X80" i="7"/>
  <c r="W80" i="7"/>
  <c r="AG79" i="7"/>
  <c r="AF79" i="7"/>
  <c r="AE79" i="7"/>
  <c r="AD79" i="7"/>
  <c r="AC79" i="7"/>
  <c r="AB79" i="7"/>
  <c r="AA79" i="7"/>
  <c r="Z79" i="7"/>
  <c r="Y79" i="7"/>
  <c r="X79" i="7"/>
  <c r="W79" i="7"/>
  <c r="AG78" i="7"/>
  <c r="AF78" i="7"/>
  <c r="AE78" i="7"/>
  <c r="AD78" i="7"/>
  <c r="AC78" i="7"/>
  <c r="AB78" i="7"/>
  <c r="AA78" i="7"/>
  <c r="Z78" i="7"/>
  <c r="Y78" i="7"/>
  <c r="X78" i="7"/>
  <c r="W78" i="7"/>
  <c r="AG77" i="7"/>
  <c r="AF77" i="7"/>
  <c r="AE77" i="7"/>
  <c r="AD77" i="7"/>
  <c r="AC77" i="7"/>
  <c r="AB77" i="7"/>
  <c r="AA77" i="7"/>
  <c r="Z77" i="7"/>
  <c r="Y77" i="7"/>
  <c r="X77" i="7"/>
  <c r="W77" i="7"/>
  <c r="AG76" i="7"/>
  <c r="AF76" i="7"/>
  <c r="AE76" i="7"/>
  <c r="AD76" i="7"/>
  <c r="AC76" i="7"/>
  <c r="AB76" i="7"/>
  <c r="AA76" i="7"/>
  <c r="Z76" i="7"/>
  <c r="Y76" i="7"/>
  <c r="X76" i="7"/>
  <c r="W76" i="7"/>
  <c r="AG75" i="7"/>
  <c r="AF75" i="7"/>
  <c r="AE75" i="7"/>
  <c r="AD75" i="7"/>
  <c r="AC75" i="7"/>
  <c r="AB75" i="7"/>
  <c r="AA75" i="7"/>
  <c r="Z75" i="7"/>
  <c r="Y75" i="7"/>
  <c r="X75" i="7"/>
  <c r="W75" i="7"/>
  <c r="AG74" i="7"/>
  <c r="AF74" i="7"/>
  <c r="AE74" i="7"/>
  <c r="AD74" i="7"/>
  <c r="AC74" i="7"/>
  <c r="AB74" i="7"/>
  <c r="AA74" i="7"/>
  <c r="Z74" i="7"/>
  <c r="Y74" i="7"/>
  <c r="X74" i="7"/>
  <c r="W74" i="7"/>
  <c r="AG73" i="7"/>
  <c r="AF73" i="7"/>
  <c r="AE73" i="7"/>
  <c r="AD73" i="7"/>
  <c r="AC73" i="7"/>
  <c r="AB73" i="7"/>
  <c r="AA73" i="7"/>
  <c r="Z73" i="7"/>
  <c r="Y73" i="7"/>
  <c r="X73" i="7"/>
  <c r="W73" i="7"/>
  <c r="AG72" i="7"/>
  <c r="AF72" i="7"/>
  <c r="AE72" i="7"/>
  <c r="AD72" i="7"/>
  <c r="AC72" i="7"/>
  <c r="AB72" i="7"/>
  <c r="AA72" i="7"/>
  <c r="Z72" i="7"/>
  <c r="Y72" i="7"/>
  <c r="X72" i="7"/>
  <c r="W72" i="7"/>
  <c r="AG71" i="7"/>
  <c r="AF71" i="7"/>
  <c r="AE71" i="7"/>
  <c r="AD71" i="7"/>
  <c r="AC71" i="7"/>
  <c r="AB71" i="7"/>
  <c r="AA71" i="7"/>
  <c r="Z71" i="7"/>
  <c r="Y71" i="7"/>
  <c r="X71" i="7"/>
  <c r="W71" i="7"/>
  <c r="AG70" i="7"/>
  <c r="AF70" i="7"/>
  <c r="AE70" i="7"/>
  <c r="AD70" i="7"/>
  <c r="AC70" i="7"/>
  <c r="AB70" i="7"/>
  <c r="AA70" i="7"/>
  <c r="Z70" i="7"/>
  <c r="Y70" i="7"/>
  <c r="X70" i="7"/>
  <c r="W70" i="7"/>
  <c r="AG69" i="7"/>
  <c r="AF69" i="7"/>
  <c r="AE69" i="7"/>
  <c r="AD69" i="7"/>
  <c r="AC69" i="7"/>
  <c r="AB69" i="7"/>
  <c r="AA69" i="7"/>
  <c r="Z69" i="7"/>
  <c r="Y69" i="7"/>
  <c r="X69" i="7"/>
  <c r="W69" i="7"/>
  <c r="AG68" i="7"/>
  <c r="AF68" i="7"/>
  <c r="AE68" i="7"/>
  <c r="AD68" i="7"/>
  <c r="AC68" i="7"/>
  <c r="AB68" i="7"/>
  <c r="AA68" i="7"/>
  <c r="Z68" i="7"/>
  <c r="Y68" i="7"/>
  <c r="X68" i="7"/>
  <c r="W68" i="7"/>
  <c r="AG67" i="7"/>
  <c r="AF67" i="7"/>
  <c r="AE67" i="7"/>
  <c r="AD67" i="7"/>
  <c r="AC67" i="7"/>
  <c r="AB67" i="7"/>
  <c r="AA67" i="7"/>
  <c r="Z67" i="7"/>
  <c r="Y67" i="7"/>
  <c r="X67" i="7"/>
  <c r="W67" i="7"/>
  <c r="AG66" i="7"/>
  <c r="AF66" i="7"/>
  <c r="AE66" i="7"/>
  <c r="AD66" i="7"/>
  <c r="AC66" i="7"/>
  <c r="AB66" i="7"/>
  <c r="AA66" i="7"/>
  <c r="Z66" i="7"/>
  <c r="Y66" i="7"/>
  <c r="X66" i="7"/>
  <c r="W66" i="7"/>
  <c r="AG65" i="7"/>
  <c r="AF65" i="7"/>
  <c r="AE65" i="7"/>
  <c r="AD65" i="7"/>
  <c r="AC65" i="7"/>
  <c r="AB65" i="7"/>
  <c r="AA65" i="7"/>
  <c r="Z65" i="7"/>
  <c r="Y65" i="7"/>
  <c r="X65" i="7"/>
  <c r="W65" i="7"/>
  <c r="AG64" i="7"/>
  <c r="AF64" i="7"/>
  <c r="AE64" i="7"/>
  <c r="AD64" i="7"/>
  <c r="AC64" i="7"/>
  <c r="AB64" i="7"/>
  <c r="AA64" i="7"/>
  <c r="Z64" i="7"/>
  <c r="Y64" i="7"/>
  <c r="X64" i="7"/>
  <c r="W64" i="7"/>
  <c r="AG63" i="7"/>
  <c r="AF63" i="7"/>
  <c r="AE63" i="7"/>
  <c r="AD63" i="7"/>
  <c r="AC63" i="7"/>
  <c r="AB63" i="7"/>
  <c r="AA63" i="7"/>
  <c r="Z63" i="7"/>
  <c r="Y63" i="7"/>
  <c r="X63" i="7"/>
  <c r="W63" i="7"/>
  <c r="AG62" i="7"/>
  <c r="AF62" i="7"/>
  <c r="AE62" i="7"/>
  <c r="AD62" i="7"/>
  <c r="AC62" i="7"/>
  <c r="AB62" i="7"/>
  <c r="AA62" i="7"/>
  <c r="Z62" i="7"/>
  <c r="Y62" i="7"/>
  <c r="X62" i="7"/>
  <c r="W62" i="7"/>
  <c r="AG61" i="7"/>
  <c r="AF61" i="7"/>
  <c r="AE61" i="7"/>
  <c r="AD61" i="7"/>
  <c r="AC61" i="7"/>
  <c r="AB61" i="7"/>
  <c r="AA61" i="7"/>
  <c r="Z61" i="7"/>
  <c r="Y61" i="7"/>
  <c r="X61" i="7"/>
  <c r="W61" i="7"/>
  <c r="AG60" i="7"/>
  <c r="AF60" i="7"/>
  <c r="AE60" i="7"/>
  <c r="AD60" i="7"/>
  <c r="AC60" i="7"/>
  <c r="AB60" i="7"/>
  <c r="AA60" i="7"/>
  <c r="Z60" i="7"/>
  <c r="Y60" i="7"/>
  <c r="X60" i="7"/>
  <c r="W60" i="7"/>
  <c r="AG59" i="7"/>
  <c r="AF59" i="7"/>
  <c r="AE59" i="7"/>
  <c r="AD59" i="7"/>
  <c r="AC59" i="7"/>
  <c r="AB59" i="7"/>
  <c r="AA59" i="7"/>
  <c r="Z59" i="7"/>
  <c r="Y59" i="7"/>
  <c r="X59" i="7"/>
  <c r="W59" i="7"/>
  <c r="AG58" i="7"/>
  <c r="AF58" i="7"/>
  <c r="AE58" i="7"/>
  <c r="AD58" i="7"/>
  <c r="AC58" i="7"/>
  <c r="AB58" i="7"/>
  <c r="AA58" i="7"/>
  <c r="Z58" i="7"/>
  <c r="Y58" i="7"/>
  <c r="X58" i="7"/>
  <c r="W58" i="7"/>
  <c r="AG57" i="7"/>
  <c r="AF57" i="7"/>
  <c r="AE57" i="7"/>
  <c r="AD57" i="7"/>
  <c r="AC57" i="7"/>
  <c r="AB57" i="7"/>
  <c r="AA57" i="7"/>
  <c r="Z57" i="7"/>
  <c r="Y57" i="7"/>
  <c r="X57" i="7"/>
  <c r="W57" i="7"/>
  <c r="AG56" i="7"/>
  <c r="AF56" i="7"/>
  <c r="AE56" i="7"/>
  <c r="AD56" i="7"/>
  <c r="AC56" i="7"/>
  <c r="AB56" i="7"/>
  <c r="AA56" i="7"/>
  <c r="Z56" i="7"/>
  <c r="Y56" i="7"/>
  <c r="X56" i="7"/>
  <c r="W56" i="7"/>
  <c r="AG55" i="7"/>
  <c r="AF55" i="7"/>
  <c r="AE55" i="7"/>
  <c r="AD55" i="7"/>
  <c r="AC55" i="7"/>
  <c r="AB55" i="7"/>
  <c r="AA55" i="7"/>
  <c r="Z55" i="7"/>
  <c r="Y55" i="7"/>
  <c r="X55" i="7"/>
  <c r="W55" i="7"/>
  <c r="AG54" i="7"/>
  <c r="AF54" i="7"/>
  <c r="AE54" i="7"/>
  <c r="AD54" i="7"/>
  <c r="AC54" i="7"/>
  <c r="AB54" i="7"/>
  <c r="AA54" i="7"/>
  <c r="Z54" i="7"/>
  <c r="Y54" i="7"/>
  <c r="X54" i="7"/>
  <c r="W54" i="7"/>
  <c r="AG53" i="7"/>
  <c r="AF53" i="7"/>
  <c r="AE53" i="7"/>
  <c r="AD53" i="7"/>
  <c r="AC53" i="7"/>
  <c r="AB53" i="7"/>
  <c r="AA53" i="7"/>
  <c r="Z53" i="7"/>
  <c r="Y53" i="7"/>
  <c r="X53" i="7"/>
  <c r="W53" i="7"/>
  <c r="AG52" i="7"/>
  <c r="AF52" i="7"/>
  <c r="AE52" i="7"/>
  <c r="AD52" i="7"/>
  <c r="AC52" i="7"/>
  <c r="AB52" i="7"/>
  <c r="AA52" i="7"/>
  <c r="Z52" i="7"/>
  <c r="Y52" i="7"/>
  <c r="X52" i="7"/>
  <c r="W52" i="7"/>
  <c r="AG51" i="7"/>
  <c r="AF51" i="7"/>
  <c r="AE51" i="7"/>
  <c r="AD51" i="7"/>
  <c r="AC51" i="7"/>
  <c r="AB51" i="7"/>
  <c r="AA51" i="7"/>
  <c r="Z51" i="7"/>
  <c r="Y51" i="7"/>
  <c r="X51" i="7"/>
  <c r="W51" i="7"/>
  <c r="AG50" i="7"/>
  <c r="AF50" i="7"/>
  <c r="AE50" i="7"/>
  <c r="AD50" i="7"/>
  <c r="AC50" i="7"/>
  <c r="AB50" i="7"/>
  <c r="AA50" i="7"/>
  <c r="Z50" i="7"/>
  <c r="Y50" i="7"/>
  <c r="X50" i="7"/>
  <c r="W50" i="7"/>
  <c r="AG49" i="7"/>
  <c r="AF49" i="7"/>
  <c r="AE49" i="7"/>
  <c r="AD49" i="7"/>
  <c r="AC49" i="7"/>
  <c r="AB49" i="7"/>
  <c r="AA49" i="7"/>
  <c r="Z49" i="7"/>
  <c r="Y49" i="7"/>
  <c r="X49" i="7"/>
  <c r="W49" i="7"/>
  <c r="AG48" i="7"/>
  <c r="AF48" i="7"/>
  <c r="AE48" i="7"/>
  <c r="AD48" i="7"/>
  <c r="AC48" i="7"/>
  <c r="AB48" i="7"/>
  <c r="AA48" i="7"/>
  <c r="Z48" i="7"/>
  <c r="Y48" i="7"/>
  <c r="X48" i="7"/>
  <c r="W48" i="7"/>
  <c r="AG47" i="7"/>
  <c r="AF47" i="7"/>
  <c r="AE47" i="7"/>
  <c r="AD47" i="7"/>
  <c r="AC47" i="7"/>
  <c r="AB47" i="7"/>
  <c r="AA47" i="7"/>
  <c r="Z47" i="7"/>
  <c r="Y47" i="7"/>
  <c r="X47" i="7"/>
  <c r="W47" i="7"/>
  <c r="AG46" i="7"/>
  <c r="AF46" i="7"/>
  <c r="AE46" i="7"/>
  <c r="AD46" i="7"/>
  <c r="AC46" i="7"/>
  <c r="AB46" i="7"/>
  <c r="AA46" i="7"/>
  <c r="Z46" i="7"/>
  <c r="Y46" i="7"/>
  <c r="X46" i="7"/>
  <c r="W46" i="7"/>
  <c r="AG45" i="7"/>
  <c r="AF45" i="7"/>
  <c r="AE45" i="7"/>
  <c r="AD45" i="7"/>
  <c r="AC45" i="7"/>
  <c r="AB45" i="7"/>
  <c r="AA45" i="7"/>
  <c r="Z45" i="7"/>
  <c r="Y45" i="7"/>
  <c r="X45" i="7"/>
  <c r="W45" i="7"/>
  <c r="AG44" i="7"/>
  <c r="AF44" i="7"/>
  <c r="AE44" i="7"/>
  <c r="AD44" i="7"/>
  <c r="AC44" i="7"/>
  <c r="AB44" i="7"/>
  <c r="AA44" i="7"/>
  <c r="Z44" i="7"/>
  <c r="Y44" i="7"/>
  <c r="X44" i="7"/>
  <c r="W44" i="7"/>
  <c r="AG43" i="7"/>
  <c r="AF43" i="7"/>
  <c r="AE43" i="7"/>
  <c r="AD43" i="7"/>
  <c r="AC43" i="7"/>
  <c r="AB43" i="7"/>
  <c r="AA43" i="7"/>
  <c r="Z43" i="7"/>
  <c r="Y43" i="7"/>
  <c r="X43" i="7"/>
  <c r="W43" i="7"/>
  <c r="AG42" i="7"/>
  <c r="AF42" i="7"/>
  <c r="AE42" i="7"/>
  <c r="AD42" i="7"/>
  <c r="AC42" i="7"/>
  <c r="AB42" i="7"/>
  <c r="AA42" i="7"/>
  <c r="Z42" i="7"/>
  <c r="Y42" i="7"/>
  <c r="X42" i="7"/>
  <c r="W42" i="7"/>
  <c r="AG41" i="7"/>
  <c r="AF41" i="7"/>
  <c r="AE41" i="7"/>
  <c r="AD41" i="7"/>
  <c r="AC41" i="7"/>
  <c r="AB41" i="7"/>
  <c r="AA41" i="7"/>
  <c r="Z41" i="7"/>
  <c r="Y41" i="7"/>
  <c r="X41" i="7"/>
  <c r="W41" i="7"/>
  <c r="AG40" i="7"/>
  <c r="AF40" i="7"/>
  <c r="AE40" i="7"/>
  <c r="AD40" i="7"/>
  <c r="AC40" i="7"/>
  <c r="AB40" i="7"/>
  <c r="AA40" i="7"/>
  <c r="Z40" i="7"/>
  <c r="Y40" i="7"/>
  <c r="X40" i="7"/>
  <c r="W40" i="7"/>
  <c r="AG39" i="7"/>
  <c r="AF39" i="7"/>
  <c r="AE39" i="7"/>
  <c r="AD39" i="7"/>
  <c r="AC39" i="7"/>
  <c r="AB39" i="7"/>
  <c r="AA39" i="7"/>
  <c r="Z39" i="7"/>
  <c r="Y39" i="7"/>
  <c r="X39" i="7"/>
  <c r="W39" i="7"/>
  <c r="AG38" i="7"/>
  <c r="AF38" i="7"/>
  <c r="AE38" i="7"/>
  <c r="AD38" i="7"/>
  <c r="AC38" i="7"/>
  <c r="AB38" i="7"/>
  <c r="AA38" i="7"/>
  <c r="Z38" i="7"/>
  <c r="Y38" i="7"/>
  <c r="X38" i="7"/>
  <c r="W38" i="7"/>
  <c r="AG37" i="7"/>
  <c r="AF37" i="7"/>
  <c r="AE37" i="7"/>
  <c r="AD37" i="7"/>
  <c r="AC37" i="7"/>
  <c r="AB37" i="7"/>
  <c r="AA37" i="7"/>
  <c r="Z37" i="7"/>
  <c r="Y37" i="7"/>
  <c r="X37" i="7"/>
  <c r="W37" i="7"/>
  <c r="AG36" i="7"/>
  <c r="AF36" i="7"/>
  <c r="AE36" i="7"/>
  <c r="AD36" i="7"/>
  <c r="AC36" i="7"/>
  <c r="AB36" i="7"/>
  <c r="AA36" i="7"/>
  <c r="Z36" i="7"/>
  <c r="Y36" i="7"/>
  <c r="X36" i="7"/>
  <c r="W36" i="7"/>
  <c r="AG35" i="7"/>
  <c r="AF35" i="7"/>
  <c r="AE35" i="7"/>
  <c r="AD35" i="7"/>
  <c r="AC35" i="7"/>
  <c r="AB35" i="7"/>
  <c r="AA35" i="7"/>
  <c r="Z35" i="7"/>
  <c r="Y35" i="7"/>
  <c r="X35" i="7"/>
  <c r="W35" i="7"/>
  <c r="AG34" i="7"/>
  <c r="AF34" i="7"/>
  <c r="AE34" i="7"/>
  <c r="AD34" i="7"/>
  <c r="AC34" i="7"/>
  <c r="AB34" i="7"/>
  <c r="AA34" i="7"/>
  <c r="Z34" i="7"/>
  <c r="Y34" i="7"/>
  <c r="X34" i="7"/>
  <c r="W34" i="7"/>
  <c r="AG33" i="7"/>
  <c r="AF33" i="7"/>
  <c r="AE33" i="7"/>
  <c r="AD33" i="7"/>
  <c r="AC33" i="7"/>
  <c r="AB33" i="7"/>
  <c r="AA33" i="7"/>
  <c r="Z33" i="7"/>
  <c r="Y33" i="7"/>
  <c r="X33" i="7"/>
  <c r="W33" i="7"/>
  <c r="AG32" i="7"/>
  <c r="AF32" i="7"/>
  <c r="AE32" i="7"/>
  <c r="AD32" i="7"/>
  <c r="AC32" i="7"/>
  <c r="AB32" i="7"/>
  <c r="AA32" i="7"/>
  <c r="Z32" i="7"/>
  <c r="Y32" i="7"/>
  <c r="X32" i="7"/>
  <c r="W32" i="7"/>
  <c r="AG31" i="7"/>
  <c r="AF31" i="7"/>
  <c r="AE31" i="7"/>
  <c r="AD31" i="7"/>
  <c r="AC31" i="7"/>
  <c r="AB31" i="7"/>
  <c r="AA31" i="7"/>
  <c r="Z31" i="7"/>
  <c r="Y31" i="7"/>
  <c r="X31" i="7"/>
  <c r="W31" i="7"/>
  <c r="AG30" i="7"/>
  <c r="AF30" i="7"/>
  <c r="AE30" i="7"/>
  <c r="AD30" i="7"/>
  <c r="AC30" i="7"/>
  <c r="AB30" i="7"/>
  <c r="AA30" i="7"/>
  <c r="Z30" i="7"/>
  <c r="Y30" i="7"/>
  <c r="X30" i="7"/>
  <c r="W30" i="7"/>
  <c r="AG29" i="7"/>
  <c r="AF29" i="7"/>
  <c r="AE29" i="7"/>
  <c r="AD29" i="7"/>
  <c r="AC29" i="7"/>
  <c r="AB29" i="7"/>
  <c r="AA29" i="7"/>
  <c r="Z29" i="7"/>
  <c r="Y29" i="7"/>
  <c r="X29" i="7"/>
  <c r="W29" i="7"/>
  <c r="AG28" i="7"/>
  <c r="AF28" i="7"/>
  <c r="AE28" i="7"/>
  <c r="AD28" i="7"/>
  <c r="AC28" i="7"/>
  <c r="AB28" i="7"/>
  <c r="AA28" i="7"/>
  <c r="Z28" i="7"/>
  <c r="Y28" i="7"/>
  <c r="X28" i="7"/>
  <c r="W28" i="7"/>
  <c r="AG27" i="7"/>
  <c r="AF27" i="7"/>
  <c r="AE27" i="7"/>
  <c r="AD27" i="7"/>
  <c r="AC27" i="7"/>
  <c r="AB27" i="7"/>
  <c r="AA27" i="7"/>
  <c r="Z27" i="7"/>
  <c r="Y27" i="7"/>
  <c r="X27" i="7"/>
  <c r="W27" i="7"/>
  <c r="AG26" i="7"/>
  <c r="AF26" i="7"/>
  <c r="AE26" i="7"/>
  <c r="AD26" i="7"/>
  <c r="AC26" i="7"/>
  <c r="AB26" i="7"/>
  <c r="AA26" i="7"/>
  <c r="Z26" i="7"/>
  <c r="Y26" i="7"/>
  <c r="X26" i="7"/>
  <c r="W26" i="7"/>
  <c r="AG25" i="7"/>
  <c r="AF25" i="7"/>
  <c r="AE25" i="7"/>
  <c r="AD25" i="7"/>
  <c r="AC25" i="7"/>
  <c r="AB25" i="7"/>
  <c r="AA25" i="7"/>
  <c r="Z25" i="7"/>
  <c r="Y25" i="7"/>
  <c r="X25" i="7"/>
  <c r="W25" i="7"/>
  <c r="AG24" i="7"/>
  <c r="AF24" i="7"/>
  <c r="AE24" i="7"/>
  <c r="AD24" i="7"/>
  <c r="AC24" i="7"/>
  <c r="AB24" i="7"/>
  <c r="AA24" i="7"/>
  <c r="Z24" i="7"/>
  <c r="Y24" i="7"/>
  <c r="X24" i="7"/>
  <c r="W24" i="7"/>
  <c r="AG23" i="7"/>
  <c r="AF23" i="7"/>
  <c r="AE23" i="7"/>
  <c r="AD23" i="7"/>
  <c r="AC23" i="7"/>
  <c r="AB23" i="7"/>
  <c r="AA23" i="7"/>
  <c r="Z23" i="7"/>
  <c r="Y23" i="7"/>
  <c r="X23" i="7"/>
  <c r="W23" i="7"/>
  <c r="AG22" i="7"/>
  <c r="AF22" i="7"/>
  <c r="AE22" i="7"/>
  <c r="AD22" i="7"/>
  <c r="AC22" i="7"/>
  <c r="AB22" i="7"/>
  <c r="AA22" i="7"/>
  <c r="Z22" i="7"/>
  <c r="Y22" i="7"/>
  <c r="X22" i="7"/>
  <c r="W22" i="7"/>
  <c r="AG21" i="7"/>
  <c r="AF21" i="7"/>
  <c r="AE21" i="7"/>
  <c r="AD21" i="7"/>
  <c r="AC21" i="7"/>
  <c r="AB21" i="7"/>
  <c r="AA21" i="7"/>
  <c r="Z21" i="7"/>
  <c r="Y21" i="7"/>
  <c r="X21" i="7"/>
  <c r="W21" i="7"/>
  <c r="AG20" i="7"/>
  <c r="AF20" i="7"/>
  <c r="AE20" i="7"/>
  <c r="AD20" i="7"/>
  <c r="AC20" i="7"/>
  <c r="AB20" i="7"/>
  <c r="AA20" i="7"/>
  <c r="Z20" i="7"/>
  <c r="Y20" i="7"/>
  <c r="X20" i="7"/>
  <c r="W20" i="7"/>
  <c r="AG19" i="7"/>
  <c r="AF19" i="7"/>
  <c r="AE19" i="7"/>
  <c r="AD19" i="7"/>
  <c r="AC19" i="7"/>
  <c r="AB19" i="7"/>
  <c r="AA19" i="7"/>
  <c r="Z19" i="7"/>
  <c r="Y19" i="7"/>
  <c r="X19" i="7"/>
  <c r="W19" i="7"/>
  <c r="AG18" i="7"/>
  <c r="AF18" i="7"/>
  <c r="AE18" i="7"/>
  <c r="AD18" i="7"/>
  <c r="AC18" i="7"/>
  <c r="AB18" i="7"/>
  <c r="AA18" i="7"/>
  <c r="Z18" i="7"/>
  <c r="Y18" i="7"/>
  <c r="X18" i="7"/>
  <c r="W18" i="7"/>
  <c r="AG17" i="7"/>
  <c r="AF17" i="7"/>
  <c r="AE17" i="7"/>
  <c r="AD17" i="7"/>
  <c r="AC17" i="7"/>
  <c r="AB17" i="7"/>
  <c r="AA17" i="7"/>
  <c r="Z17" i="7"/>
  <c r="Y17" i="7"/>
  <c r="X17" i="7"/>
  <c r="W17" i="7"/>
  <c r="AG16" i="7"/>
  <c r="AF16" i="7"/>
  <c r="AE16" i="7"/>
  <c r="AD16" i="7"/>
  <c r="AC16" i="7"/>
  <c r="AB16" i="7"/>
  <c r="AA16" i="7"/>
  <c r="Z16" i="7"/>
  <c r="Y16" i="7"/>
  <c r="X16" i="7"/>
  <c r="W16" i="7"/>
  <c r="AG15" i="7"/>
  <c r="AF15" i="7"/>
  <c r="AE15" i="7"/>
  <c r="AD15" i="7"/>
  <c r="AC15" i="7"/>
  <c r="AB15" i="7"/>
  <c r="AA15" i="7"/>
  <c r="Z15" i="7"/>
  <c r="Y15" i="7"/>
  <c r="X15" i="7"/>
  <c r="W15" i="7"/>
  <c r="AG14" i="7"/>
  <c r="AF14" i="7"/>
  <c r="AE14" i="7"/>
  <c r="AD14" i="7"/>
  <c r="AC14" i="7"/>
  <c r="AB14" i="7"/>
  <c r="AA14" i="7"/>
  <c r="Z14" i="7"/>
  <c r="Y14" i="7"/>
  <c r="X14" i="7"/>
  <c r="W14" i="7"/>
  <c r="AG13" i="7"/>
  <c r="AF13" i="7"/>
  <c r="AE13" i="7"/>
  <c r="AD13" i="7"/>
  <c r="AC13" i="7"/>
  <c r="AB13" i="7"/>
  <c r="AA13" i="7"/>
  <c r="Z13" i="7"/>
  <c r="Y13" i="7"/>
  <c r="X13" i="7"/>
  <c r="W13" i="7"/>
  <c r="AG12" i="7"/>
  <c r="AF12" i="7"/>
  <c r="AE12" i="7"/>
  <c r="AD12" i="7"/>
  <c r="AC12" i="7"/>
  <c r="AB12" i="7"/>
  <c r="AA12" i="7"/>
  <c r="Z12" i="7"/>
  <c r="Y12" i="7"/>
  <c r="X12" i="7"/>
  <c r="W12" i="7"/>
  <c r="AG11" i="7"/>
  <c r="AF11" i="7"/>
  <c r="AE11" i="7"/>
  <c r="AD11" i="7"/>
  <c r="AC11" i="7"/>
  <c r="AB11" i="7"/>
  <c r="AA11" i="7"/>
  <c r="Z11" i="7"/>
  <c r="Y11" i="7"/>
  <c r="X11" i="7"/>
  <c r="W11" i="7"/>
  <c r="AG10" i="7"/>
  <c r="AF10" i="7"/>
  <c r="AE10" i="7"/>
  <c r="AD10" i="7"/>
  <c r="AC10" i="7"/>
  <c r="AB10" i="7"/>
  <c r="AA10" i="7"/>
  <c r="Z10" i="7"/>
  <c r="Y10" i="7"/>
  <c r="X10" i="7"/>
  <c r="W10" i="7"/>
  <c r="AG9" i="7"/>
  <c r="AF9" i="7"/>
  <c r="AE9" i="7"/>
  <c r="AD9" i="7"/>
  <c r="AC9" i="7"/>
  <c r="AB9" i="7"/>
  <c r="AA9" i="7"/>
  <c r="Z9" i="7"/>
  <c r="Y9" i="7"/>
  <c r="X9" i="7"/>
  <c r="W9" i="7"/>
  <c r="AG8" i="7"/>
  <c r="AF8" i="7"/>
  <c r="AE8" i="7"/>
  <c r="AD8" i="7"/>
  <c r="AC8" i="7"/>
  <c r="AB8" i="7"/>
  <c r="AA8" i="7"/>
  <c r="Z8" i="7"/>
  <c r="Y8" i="7"/>
  <c r="X8" i="7"/>
  <c r="W8" i="7"/>
  <c r="AG7" i="7"/>
  <c r="AF7" i="7"/>
  <c r="AE7" i="7"/>
  <c r="AD7" i="7"/>
  <c r="AC7" i="7"/>
  <c r="AB7" i="7"/>
  <c r="AA7" i="7"/>
  <c r="Z7" i="7"/>
  <c r="Y7" i="7"/>
  <c r="X7" i="7"/>
  <c r="W7" i="7"/>
  <c r="AG6" i="7"/>
  <c r="AF6" i="7"/>
  <c r="AE6" i="7"/>
  <c r="AD6" i="7"/>
  <c r="AC6" i="7"/>
  <c r="AB6" i="7"/>
  <c r="AA6" i="7"/>
  <c r="Z6" i="7"/>
  <c r="Y6" i="7"/>
  <c r="X6" i="7"/>
  <c r="W6" i="7"/>
  <c r="AG5" i="7"/>
  <c r="AF5" i="7"/>
  <c r="AE5" i="7"/>
  <c r="AD5" i="7"/>
  <c r="AC5" i="7"/>
  <c r="AB5" i="7"/>
  <c r="AA5" i="7"/>
  <c r="Z5" i="7"/>
  <c r="Y5" i="7"/>
  <c r="X5" i="7"/>
  <c r="W5" i="7"/>
  <c r="AG4" i="7"/>
  <c r="AF4" i="7"/>
  <c r="AE4" i="7"/>
  <c r="AD4" i="7"/>
  <c r="AC4" i="7"/>
  <c r="AB4" i="7"/>
  <c r="AA4" i="7"/>
  <c r="Z4" i="7"/>
  <c r="Y4" i="7"/>
  <c r="X4" i="7"/>
  <c r="W4" i="7"/>
  <c r="AG3" i="7"/>
  <c r="AF3" i="7"/>
  <c r="AE3" i="7"/>
  <c r="AD3" i="7"/>
  <c r="AC3" i="7"/>
  <c r="AB3" i="7"/>
  <c r="AA3" i="7"/>
  <c r="Z3" i="7"/>
  <c r="Y3" i="7"/>
  <c r="X3" i="7"/>
  <c r="W3" i="7"/>
  <c r="F219" i="7"/>
  <c r="F220" i="7"/>
  <c r="F221" i="7"/>
  <c r="F222" i="7"/>
  <c r="F223" i="7"/>
  <c r="F224" i="7"/>
  <c r="F225" i="7"/>
  <c r="F226" i="7"/>
  <c r="F227" i="7"/>
  <c r="F228" i="7"/>
  <c r="F229" i="7"/>
  <c r="L229" i="7"/>
  <c r="K229" i="7"/>
  <c r="J229" i="7"/>
  <c r="I229" i="7"/>
  <c r="H229" i="7"/>
  <c r="G229" i="7"/>
  <c r="E229" i="7"/>
  <c r="D229" i="7"/>
  <c r="C229" i="7"/>
  <c r="B229" i="7"/>
  <c r="L228" i="7"/>
  <c r="K228" i="7"/>
  <c r="J228" i="7"/>
  <c r="I228" i="7"/>
  <c r="H228" i="7"/>
  <c r="G228" i="7"/>
  <c r="E228" i="7"/>
  <c r="D228" i="7"/>
  <c r="C228" i="7"/>
  <c r="B228" i="7"/>
  <c r="L227" i="7"/>
  <c r="K227" i="7"/>
  <c r="J227" i="7"/>
  <c r="I227" i="7"/>
  <c r="H227" i="7"/>
  <c r="G227" i="7"/>
  <c r="E227" i="7"/>
  <c r="D227" i="7"/>
  <c r="C227" i="7"/>
  <c r="B227" i="7"/>
  <c r="L226" i="7"/>
  <c r="K226" i="7"/>
  <c r="J226" i="7"/>
  <c r="I226" i="7"/>
  <c r="H226" i="7"/>
  <c r="G226" i="7"/>
  <c r="E226" i="7"/>
  <c r="D226" i="7"/>
  <c r="C226" i="7"/>
  <c r="B226" i="7"/>
  <c r="L225" i="7"/>
  <c r="K225" i="7"/>
  <c r="J225" i="7"/>
  <c r="I225" i="7"/>
  <c r="H225" i="7"/>
  <c r="G225" i="7"/>
  <c r="E225" i="7"/>
  <c r="D225" i="7"/>
  <c r="C225" i="7"/>
  <c r="B225" i="7"/>
  <c r="L224" i="7"/>
  <c r="K224" i="7"/>
  <c r="J224" i="7"/>
  <c r="I224" i="7"/>
  <c r="H224" i="7"/>
  <c r="G224" i="7"/>
  <c r="E224" i="7"/>
  <c r="D224" i="7"/>
  <c r="C224" i="7"/>
  <c r="B224" i="7"/>
  <c r="L223" i="7"/>
  <c r="K223" i="7"/>
  <c r="J223" i="7"/>
  <c r="I223" i="7"/>
  <c r="H223" i="7"/>
  <c r="G223" i="7"/>
  <c r="E223" i="7"/>
  <c r="D223" i="7"/>
  <c r="C223" i="7"/>
  <c r="B223" i="7"/>
  <c r="L222" i="7"/>
  <c r="K222" i="7"/>
  <c r="J222" i="7"/>
  <c r="I222" i="7"/>
  <c r="H222" i="7"/>
  <c r="G222" i="7"/>
  <c r="E222" i="7"/>
  <c r="D222" i="7"/>
  <c r="C222" i="7"/>
  <c r="B222" i="7"/>
  <c r="L220" i="7"/>
  <c r="L219" i="7"/>
  <c r="L221" i="7"/>
  <c r="K220" i="7"/>
  <c r="K219" i="7"/>
  <c r="K221" i="7"/>
  <c r="J220" i="7"/>
  <c r="J219" i="7"/>
  <c r="J221" i="7"/>
  <c r="I220" i="7"/>
  <c r="I219" i="7"/>
  <c r="I221" i="7"/>
  <c r="H220" i="7"/>
  <c r="H219" i="7"/>
  <c r="H221" i="7"/>
  <c r="G220" i="7"/>
  <c r="G219" i="7"/>
  <c r="G221" i="7"/>
  <c r="E220" i="7"/>
  <c r="E219" i="7"/>
  <c r="E221" i="7"/>
  <c r="D220" i="7"/>
  <c r="D219" i="7"/>
  <c r="D221" i="7"/>
  <c r="C220" i="7"/>
  <c r="C219" i="7"/>
  <c r="C221" i="7"/>
  <c r="B220" i="7"/>
  <c r="B219" i="7"/>
  <c r="B221" i="7"/>
  <c r="E223" i="1"/>
  <c r="D223" i="1"/>
  <c r="C223" i="1"/>
  <c r="E222" i="1"/>
  <c r="D222" i="1"/>
  <c r="C222" i="1"/>
  <c r="B223" i="1"/>
  <c r="B222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AB220" i="1"/>
  <c r="AB219" i="1"/>
  <c r="AB221" i="1"/>
  <c r="AA220" i="1"/>
  <c r="AA219" i="1"/>
  <c r="AA221" i="1"/>
  <c r="Z220" i="1"/>
  <c r="Z219" i="1"/>
  <c r="Z221" i="1"/>
  <c r="Y220" i="1"/>
  <c r="Y219" i="1"/>
  <c r="Y221" i="1"/>
  <c r="X220" i="1"/>
  <c r="X219" i="1"/>
  <c r="X221" i="1"/>
  <c r="W220" i="1"/>
  <c r="W219" i="1"/>
  <c r="W221" i="1"/>
  <c r="V220" i="1"/>
  <c r="V219" i="1"/>
  <c r="V221" i="1"/>
  <c r="U220" i="1"/>
  <c r="U219" i="1"/>
  <c r="U221" i="1"/>
  <c r="T220" i="1"/>
  <c r="T219" i="1"/>
  <c r="T221" i="1"/>
  <c r="S220" i="1"/>
  <c r="S219" i="1"/>
  <c r="S221" i="1"/>
  <c r="R220" i="1"/>
  <c r="R219" i="1"/>
  <c r="R221" i="1"/>
  <c r="Q220" i="1"/>
  <c r="Q219" i="1"/>
  <c r="Q221" i="1"/>
  <c r="P220" i="1"/>
  <c r="P219" i="1"/>
  <c r="P221" i="1"/>
  <c r="O220" i="1"/>
  <c r="O219" i="1"/>
  <c r="O221" i="1"/>
  <c r="N220" i="1"/>
  <c r="N219" i="1"/>
  <c r="N221" i="1"/>
  <c r="M220" i="1"/>
  <c r="M219" i="1"/>
  <c r="M221" i="1"/>
  <c r="L220" i="1"/>
  <c r="L219" i="1"/>
  <c r="L221" i="1"/>
  <c r="K220" i="1"/>
  <c r="K219" i="1"/>
  <c r="K221" i="1"/>
  <c r="J220" i="1"/>
  <c r="J219" i="1"/>
  <c r="J221" i="1"/>
  <c r="I220" i="1"/>
  <c r="I219" i="1"/>
  <c r="I221" i="1"/>
  <c r="H229" i="1"/>
  <c r="H228" i="1"/>
  <c r="H227" i="1"/>
  <c r="H226" i="1"/>
  <c r="H225" i="1"/>
  <c r="H224" i="1"/>
  <c r="H223" i="1"/>
  <c r="H222" i="1"/>
  <c r="H220" i="1"/>
  <c r="H219" i="1"/>
  <c r="H221" i="1"/>
</calcChain>
</file>

<file path=xl/sharedStrings.xml><?xml version="1.0" encoding="utf-8"?>
<sst xmlns="http://schemas.openxmlformats.org/spreadsheetml/2006/main" count="5396" uniqueCount="360">
  <si>
    <t>TipoCampione</t>
  </si>
  <si>
    <t>Provenienza</t>
  </si>
  <si>
    <t>ID</t>
  </si>
  <si>
    <t>AciditMA301</t>
  </si>
  <si>
    <t>NumerodiPerossidiMA302PV</t>
  </si>
  <si>
    <t>K232MA303numero</t>
  </si>
  <si>
    <t>K270MA303numero</t>
  </si>
  <si>
    <t>deltaKMA303numero</t>
  </si>
  <si>
    <t>Indice di verdeTextLCHtext</t>
  </si>
  <si>
    <t>digliceridiDCQ</t>
  </si>
  <si>
    <t>Polifenoli TOTALI NIRppm tirosolo</t>
  </si>
  <si>
    <t>AcidoMiristicoMA306</t>
  </si>
  <si>
    <t>AcidoPalmiticoMA306</t>
  </si>
  <si>
    <t>AcidoPalmitoleicoMA306</t>
  </si>
  <si>
    <t>AcidoEptadecanoicoMA306</t>
  </si>
  <si>
    <t>AcidoEptadecenoicoMA306</t>
  </si>
  <si>
    <t>AcidoStearicoMA306</t>
  </si>
  <si>
    <t>AcidoOleicoMA306</t>
  </si>
  <si>
    <t>AcidoLinoleicoMA306</t>
  </si>
  <si>
    <t>AcidoLinolenicoMA306</t>
  </si>
  <si>
    <t>AcidoArachicoMA306</t>
  </si>
  <si>
    <t>AcidoEicosenoicoMA306</t>
  </si>
  <si>
    <t>AcidoBeenicoMA306</t>
  </si>
  <si>
    <t>AcidoLignocericoMA306</t>
  </si>
  <si>
    <t>scarico massa</t>
  </si>
  <si>
    <t>UNIONE EUROPEA</t>
  </si>
  <si>
    <t>O1</t>
  </si>
  <si>
    <t>prodotto finito</t>
  </si>
  <si>
    <t>O2</t>
  </si>
  <si>
    <t>ITALIA</t>
  </si>
  <si>
    <t>O3</t>
  </si>
  <si>
    <t xml:space="preserve">scarico </t>
  </si>
  <si>
    <t>SPAGNA</t>
  </si>
  <si>
    <t>O4</t>
  </si>
  <si>
    <t>scarico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</si>
  <si>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</si>
  <si>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</si>
  <si>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</si>
  <si>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</si>
  <si>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</si>
  <si>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</si>
  <si>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</si>
  <si>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</si>
  <si>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</si>
  <si>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</si>
  <si>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</si>
  <si>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</si>
  <si>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</si>
  <si>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</si>
  <si>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</si>
  <si>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</si>
  <si>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</si>
  <si>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</si>
  <si>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</si>
  <si>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</si>
  <si>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</si>
  <si>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</si>
  <si>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</si>
  <si>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</si>
  <si>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</si>
  <si>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</si>
  <si>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</si>
  <si>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</si>
  <si>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</si>
  <si>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</si>
  <si>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</si>
  <si>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</si>
  <si>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</si>
  <si>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</si>
  <si>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</si>
  <si>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</si>
  <si>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</si>
  <si>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</si>
  <si>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</si>
  <si>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</si>
  <si>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</si>
  <si>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</si>
  <si>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</si>
  <si>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</si>
  <si>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</si>
  <si>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</si>
  <si>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</si>
  <si>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</si>
  <si>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</si>
  <si>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</si>
  <si>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</si>
  <si>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</si>
  <si>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</si>
  <si>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</si>
  <si>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</si>
  <si>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</si>
  <si>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</si>
  <si>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</si>
  <si>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</si>
  <si>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</si>
  <si>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</si>
  <si>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</si>
  <si>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</si>
  <si>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</si>
  <si>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</si>
  <si>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</si>
  <si>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</si>
  <si>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</si>
  <si>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</si>
  <si>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</si>
  <si>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</si>
  <si>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</si>
  <si>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</si>
  <si>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</si>
  <si>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</si>
  <si>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</si>
  <si>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</si>
  <si>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</si>
  <si>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</si>
  <si>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</si>
  <si>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</si>
  <si>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</si>
  <si>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</si>
  <si>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</si>
  <si>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</si>
  <si>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</si>
  <si>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</si>
  <si>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</si>
  <si>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</si>
  <si>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</si>
  <si>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</si>
  <si>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</si>
  <si>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</si>
  <si>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</si>
  <si>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</si>
  <si>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</si>
  <si>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</si>
  <si>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</si>
  <si>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</si>
  <si>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</si>
  <si>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</si>
  <si>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</si>
  <si>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</si>
  <si>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</si>
  <si>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</si>
  <si>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</si>
  <si>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</si>
  <si>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</si>
  <si>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</si>
  <si>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</si>
  <si>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</si>
  <si>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</si>
  <si>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</si>
  <si>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</si>
  <si>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</si>
  <si>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</si>
  <si>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</si>
  <si>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</si>
  <si>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</si>
  <si>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</si>
  <si>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</si>
  <si>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</si>
  <si>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</si>
  <si>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</si>
  <si>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</si>
  <si>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</si>
  <si>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</si>
  <si>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</si>
  <si>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</si>
  <si>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</si>
  <si>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</si>
  <si>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</si>
  <si>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</si>
  <si>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</si>
  <si>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</si>
  <si>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</si>
  <si>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</si>
  <si>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</si>
  <si>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</si>
  <si>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</si>
  <si>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</si>
  <si>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</si>
  <si>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</si>
  <si>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PORTOGALLO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</si>
  <si>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</si>
  <si>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</si>
  <si>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</si>
  <si>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</si>
  <si>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</si>
  <si>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</si>
  <si>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</si>
  <si>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</si>
  <si>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</si>
  <si>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</si>
  <si>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</si>
  <si>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</si>
  <si>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</si>
  <si>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</si>
  <si>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</si>
  <si>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</si>
  <si>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</si>
  <si>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</si>
  <si>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</si>
  <si>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</si>
  <si>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</si>
  <si>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</si>
  <si>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</si>
  <si>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</si>
  <si>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</si>
  <si>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</si>
  <si>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</si>
  <si>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</si>
  <si>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</si>
  <si>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</si>
  <si>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</si>
  <si>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</si>
  <si>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</si>
  <si>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</si>
  <si>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</si>
  <si>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</si>
  <si>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</si>
  <si>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</si>
  <si>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</si>
  <si>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</si>
  <si>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</si>
  <si>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</si>
  <si>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</si>
  <si>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</si>
  <si>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</si>
  <si>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</si>
  <si>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</si>
  <si>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</si>
  <si>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</si>
  <si>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</si>
  <si>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</si>
  <si>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</si>
  <si>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</si>
  <si>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</si>
  <si>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</si>
  <si>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</si>
  <si>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</si>
  <si>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</si>
  <si>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</si>
  <si>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GRECIA</t>
  </si>
  <si>
    <t>O207</t>
  </si>
  <si>
    <t>O208</t>
  </si>
  <si>
    <t>O209</t>
  </si>
  <si>
    <t>O210</t>
  </si>
  <si>
    <t>O211</t>
  </si>
  <si>
    <t>O212</t>
  </si>
  <si>
    <t>O213</t>
  </si>
  <si>
    <t>O214</t>
  </si>
  <si>
    <t>O215</t>
  </si>
  <si>
    <t>Ti1</t>
  </si>
  <si>
    <t>Pr2</t>
  </si>
  <si>
    <t>Ac4</t>
  </si>
  <si>
    <t>Nu5</t>
  </si>
  <si>
    <t>K26</t>
  </si>
  <si>
    <t>K27</t>
  </si>
  <si>
    <t>de8</t>
  </si>
  <si>
    <t>In9</t>
  </si>
  <si>
    <t>di10</t>
  </si>
  <si>
    <t>Po11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</si>
  <si>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</si>
  <si>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</si>
  <si>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</si>
  <si>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</si>
  <si>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</si>
  <si>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</si>
  <si>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</si>
  <si>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</si>
  <si>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</si>
  <si>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</si>
  <si>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</si>
  <si>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</si>
  <si>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</si>
  <si>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prF</t>
  </si>
  <si>
    <t>scM</t>
  </si>
  <si>
    <t xml:space="preserve">sc </t>
  </si>
  <si>
    <t>sc</t>
  </si>
  <si>
    <t>Attivit - Matrice</t>
  </si>
  <si>
    <t>CampagnaOlearia</t>
  </si>
  <si>
    <t>OLIO EXTRA VERGINE DI OLIVA SCARICO MASSA</t>
  </si>
  <si>
    <t>2018-2019</t>
  </si>
  <si>
    <t>OLIO EXTRA VERGINE DI OLIVA CLASSICO</t>
  </si>
  <si>
    <t>OLIO EXTRA VERGINE DI OLIVA CORATINA</t>
  </si>
  <si>
    <t xml:space="preserve">OLIO EXTRA VERGINE DI OLIVA </t>
  </si>
  <si>
    <t>OLIO EXTRA VERGINE DI OLIVA FRUTTATO</t>
  </si>
  <si>
    <t>OLIO EXTRA VERGINE DI OLIVA IL PIACERE</t>
  </si>
  <si>
    <t>OLIO EXTRA VERGINE DI OLIVA GLI ESCLUSIVI</t>
  </si>
  <si>
    <t>OLIO EXTRA VERGINE DI OLIVA IL PREGIATO</t>
  </si>
  <si>
    <t>OLIO EXTRA VERGINE DI OLIVA GIULIVO</t>
  </si>
  <si>
    <t>OLIO EXTRA VERGINE DI OLIVA NON FILTRATO</t>
  </si>
  <si>
    <t>OLIO EXTRA VERGINE DI OLIVA DELICATO</t>
  </si>
  <si>
    <t>OLIO EXTRA VERGINE DI OLIVA SCARICO CISTERNA</t>
  </si>
  <si>
    <t>2017-2018</t>
  </si>
  <si>
    <t>OLIO EXTRA VERGINE DI OLIVA BIOLOGICO</t>
  </si>
  <si>
    <t>CaOl</t>
  </si>
  <si>
    <t>Atti</t>
  </si>
  <si>
    <t>EU</t>
  </si>
  <si>
    <t>IT</t>
  </si>
  <si>
    <t>SP</t>
  </si>
  <si>
    <t>GR</t>
  </si>
  <si>
    <t>PR</t>
  </si>
  <si>
    <t>ASSA</t>
  </si>
  <si>
    <t>SICO</t>
  </si>
  <si>
    <t>TINA</t>
  </si>
  <si>
    <t xml:space="preserve">IVA </t>
  </si>
  <si>
    <t>TATO</t>
  </si>
  <si>
    <t>CERE</t>
  </si>
  <si>
    <t>SIVI</t>
  </si>
  <si>
    <t>IATO</t>
  </si>
  <si>
    <t>LIVO</t>
  </si>
  <si>
    <t>RATO</t>
  </si>
  <si>
    <t>CATO</t>
  </si>
  <si>
    <t>ERNA</t>
  </si>
  <si>
    <t>GICO</t>
  </si>
  <si>
    <t>18_19</t>
  </si>
  <si>
    <t>17_18</t>
  </si>
  <si>
    <t>Y</t>
  </si>
  <si>
    <t>X</t>
  </si>
  <si>
    <t>Average</t>
  </si>
  <si>
    <t>ST dev</t>
  </si>
  <si>
    <t>CV(%)</t>
  </si>
  <si>
    <t>samples</t>
  </si>
  <si>
    <t>Max</t>
  </si>
  <si>
    <t>Min</t>
  </si>
  <si>
    <t>Missing data</t>
  </si>
  <si>
    <t>median</t>
  </si>
  <si>
    <t>mode</t>
  </si>
  <si>
    <t>Skew</t>
  </si>
  <si>
    <t>Kurt</t>
  </si>
  <si>
    <t>A</t>
  </si>
  <si>
    <t>B</t>
  </si>
  <si>
    <t>C</t>
  </si>
  <si>
    <t>B (Waste b1; MassWaste b2; finished product b3</t>
  </si>
  <si>
    <t>C( EU c1; IT c2; SP c3; PT c4; GR c5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</si>
  <si>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</si>
  <si>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</si>
  <si>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</si>
  <si>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</si>
  <si>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</si>
  <si>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</si>
  <si>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</si>
  <si>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</si>
  <si>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</si>
  <si>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</si>
  <si>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</si>
  <si>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a1</t>
  </si>
  <si>
    <t>a2</t>
  </si>
  <si>
    <t>A (2019-a1; 2018-a2)</t>
  </si>
  <si>
    <t>XN</t>
  </si>
  <si>
    <t>b1</t>
  </si>
  <si>
    <t>b2</t>
  </si>
  <si>
    <t>b3</t>
  </si>
  <si>
    <t>c1</t>
  </si>
  <si>
    <t>c2</t>
  </si>
  <si>
    <t>c3</t>
  </si>
  <si>
    <t>c4</t>
  </si>
  <si>
    <t>c5</t>
  </si>
  <si>
    <t>Row Labels</t>
  </si>
  <si>
    <t>Grand Total</t>
  </si>
  <si>
    <t>Count of C</t>
  </si>
  <si>
    <t>Count of A</t>
  </si>
  <si>
    <t>Count of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</si>
</sst>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1" fontId="0" fillId="3" borderId="0" xfId="0" applyNumberFormat="1" applyFill="1"/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4" borderId="0" xfId="0" applyFont="1" applyFill="1" applyBorder="1" applyAlignment="1">
      <alignment horizontal="center"/>
    </xf>
    <xf numFmtId="0" fontId="0" fillId="2" borderId="4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1" fontId="0" fillId="0" borderId="0" xfId="0" applyNumberFormat="1" applyFill="1" applyBorder="1"/>
    <xf numFmtId="1" fontId="0" fillId="0" borderId="7" xfId="0" applyNumberFormat="1" applyFill="1" applyBorder="1"/>
    <xf numFmtId="0" fontId="0" fillId="0" borderId="0" xfId="0" applyFill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[oil.xlsx]Pivot!PivotTable1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Pivot!$B$3</c:f>
              <c:strCache>
                <c:ptCount val="1"/>
                <c:pt idx="0">
                  <c:v>Count of 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Pivot!$A$4:$A$25</c:f>
              <c:multiLvlStrCache>
                <c:ptCount val="14"/>
                <c:lvl>
                  <c:pt idx="0">
                    <c:v>c3</c:v>
                  </c:pt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6">
                    <c:v>c1</c:v>
                  </c:pt>
                  <c:pt idx="7">
                    <c:v>c2</c:v>
                  </c:pt>
                  <c:pt idx="8">
                    <c:v>c3</c:v>
                  </c:pt>
                  <c:pt idx="9">
                    <c:v>c1</c:v>
                  </c:pt>
                  <c:pt idx="10">
                    <c:v>c2</c:v>
                  </c:pt>
                  <c:pt idx="11">
                    <c:v>c3</c:v>
                  </c:pt>
                  <c:pt idx="12">
                    <c:v>c5</c:v>
                  </c:pt>
                  <c:pt idx="13">
                    <c:v>c1</c:v>
                  </c:pt>
                </c:lvl>
                <c:lvl>
                  <c:pt idx="0">
                    <c:v>b1</c:v>
                  </c:pt>
                  <c:pt idx="1">
                    <c:v>b2</c:v>
                  </c:pt>
                  <c:pt idx="6">
                    <c:v>b3</c:v>
                  </c:pt>
                  <c:pt idx="9">
                    <c:v>b2</c:v>
                  </c:pt>
                  <c:pt idx="13">
                    <c:v>b3</c:v>
                  </c:pt>
                </c:lvl>
                <c:lvl>
                  <c:pt idx="0">
                    <c:v>a1</c:v>
                  </c:pt>
                  <c:pt idx="9">
                    <c:v>a2</c:v>
                  </c:pt>
                </c:lvl>
              </c:multiLvlStrCache>
            </c:multiLvlStrRef>
          </c:cat>
          <c:val>
            <c:numRef>
              <c:f>Pivot!$B$4:$B$25</c:f>
              <c:numCache>
                <c:formatCode>General</c:formatCode>
                <c:ptCount val="14"/>
                <c:pt idx="0">
                  <c:v>2</c:v>
                </c:pt>
                <c:pt idx="1">
                  <c:v>21</c:v>
                </c:pt>
                <c:pt idx="2">
                  <c:v>15</c:v>
                </c:pt>
                <c:pt idx="3">
                  <c:v>48</c:v>
                </c:pt>
                <c:pt idx="4">
                  <c:v>1</c:v>
                </c:pt>
                <c:pt idx="5">
                  <c:v>1</c:v>
                </c:pt>
                <c:pt idx="6">
                  <c:v>87</c:v>
                </c:pt>
                <c:pt idx="7">
                  <c:v>19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F-4046-B31F-F431F4643B54}"/>
            </c:ext>
          </c:extLst>
        </c:ser>
        <c:ser>
          <c:idx val="1"/>
          <c:order val="1"/>
          <c:tx>
            <c:strRef>
              <c:f>Pivot!$C$3</c:f>
              <c:strCache>
                <c:ptCount val="1"/>
                <c:pt idx="0">
                  <c:v>Count of 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Pivot!$A$4:$A$25</c:f>
              <c:multiLvlStrCache>
                <c:ptCount val="14"/>
                <c:lvl>
                  <c:pt idx="0">
                    <c:v>c3</c:v>
                  </c:pt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6">
                    <c:v>c1</c:v>
                  </c:pt>
                  <c:pt idx="7">
                    <c:v>c2</c:v>
                  </c:pt>
                  <c:pt idx="8">
                    <c:v>c3</c:v>
                  </c:pt>
                  <c:pt idx="9">
                    <c:v>c1</c:v>
                  </c:pt>
                  <c:pt idx="10">
                    <c:v>c2</c:v>
                  </c:pt>
                  <c:pt idx="11">
                    <c:v>c3</c:v>
                  </c:pt>
                  <c:pt idx="12">
                    <c:v>c5</c:v>
                  </c:pt>
                  <c:pt idx="13">
                    <c:v>c1</c:v>
                  </c:pt>
                </c:lvl>
                <c:lvl>
                  <c:pt idx="0">
                    <c:v>b1</c:v>
                  </c:pt>
                  <c:pt idx="1">
                    <c:v>b2</c:v>
                  </c:pt>
                  <c:pt idx="6">
                    <c:v>b3</c:v>
                  </c:pt>
                  <c:pt idx="9">
                    <c:v>b2</c:v>
                  </c:pt>
                  <c:pt idx="13">
                    <c:v>b3</c:v>
                  </c:pt>
                </c:lvl>
                <c:lvl>
                  <c:pt idx="0">
                    <c:v>a1</c:v>
                  </c:pt>
                  <c:pt idx="9">
                    <c:v>a2</c:v>
                  </c:pt>
                </c:lvl>
              </c:multiLvlStrCache>
            </c:multiLvlStrRef>
          </c:cat>
          <c:val>
            <c:numRef>
              <c:f>Pivot!$C$4:$C$25</c:f>
              <c:numCache>
                <c:formatCode>General</c:formatCode>
                <c:ptCount val="14"/>
                <c:pt idx="0">
                  <c:v>2</c:v>
                </c:pt>
                <c:pt idx="1">
                  <c:v>21</c:v>
                </c:pt>
                <c:pt idx="2">
                  <c:v>15</c:v>
                </c:pt>
                <c:pt idx="3">
                  <c:v>48</c:v>
                </c:pt>
                <c:pt idx="4">
                  <c:v>1</c:v>
                </c:pt>
                <c:pt idx="5">
                  <c:v>1</c:v>
                </c:pt>
                <c:pt idx="6">
                  <c:v>87</c:v>
                </c:pt>
                <c:pt idx="7">
                  <c:v>19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F-4046-B31F-F431F4643B54}"/>
            </c:ext>
          </c:extLst>
        </c:ser>
        <c:ser>
          <c:idx val="2"/>
          <c:order val="2"/>
          <c:tx>
            <c:strRef>
              <c:f>Pivot!$D$3</c:f>
              <c:strCache>
                <c:ptCount val="1"/>
                <c:pt idx="0">
                  <c:v>Count of 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Pivot!$A$4:$A$25</c:f>
              <c:multiLvlStrCache>
                <c:ptCount val="14"/>
                <c:lvl>
                  <c:pt idx="0">
                    <c:v>c3</c:v>
                  </c:pt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6">
                    <c:v>c1</c:v>
                  </c:pt>
                  <c:pt idx="7">
                    <c:v>c2</c:v>
                  </c:pt>
                  <c:pt idx="8">
                    <c:v>c3</c:v>
                  </c:pt>
                  <c:pt idx="9">
                    <c:v>c1</c:v>
                  </c:pt>
                  <c:pt idx="10">
                    <c:v>c2</c:v>
                  </c:pt>
                  <c:pt idx="11">
                    <c:v>c3</c:v>
                  </c:pt>
                  <c:pt idx="12">
                    <c:v>c5</c:v>
                  </c:pt>
                  <c:pt idx="13">
                    <c:v>c1</c:v>
                  </c:pt>
                </c:lvl>
                <c:lvl>
                  <c:pt idx="0">
                    <c:v>b1</c:v>
                  </c:pt>
                  <c:pt idx="1">
                    <c:v>b2</c:v>
                  </c:pt>
                  <c:pt idx="6">
                    <c:v>b3</c:v>
                  </c:pt>
                  <c:pt idx="9">
                    <c:v>b2</c:v>
                  </c:pt>
                  <c:pt idx="13">
                    <c:v>b3</c:v>
                  </c:pt>
                </c:lvl>
                <c:lvl>
                  <c:pt idx="0">
                    <c:v>a1</c:v>
                  </c:pt>
                  <c:pt idx="9">
                    <c:v>a2</c:v>
                  </c:pt>
                </c:lvl>
              </c:multiLvlStrCache>
            </c:multiLvlStrRef>
          </c:cat>
          <c:val>
            <c:numRef>
              <c:f>Pivot!$D$4:$D$25</c:f>
              <c:numCache>
                <c:formatCode>General</c:formatCode>
                <c:ptCount val="14"/>
                <c:pt idx="0">
                  <c:v>2</c:v>
                </c:pt>
                <c:pt idx="1">
                  <c:v>21</c:v>
                </c:pt>
                <c:pt idx="2">
                  <c:v>15</c:v>
                </c:pt>
                <c:pt idx="3">
                  <c:v>48</c:v>
                </c:pt>
                <c:pt idx="4">
                  <c:v>1</c:v>
                </c:pt>
                <c:pt idx="5">
                  <c:v>1</c:v>
                </c:pt>
                <c:pt idx="6">
                  <c:v>87</c:v>
                </c:pt>
                <c:pt idx="7">
                  <c:v>19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F-4046-B31F-F431F4643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5473040"/>
        <c:axId val="1845474288"/>
      </c:barChart>
      <c:catAx>
        <c:axId val="184547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474288"/>
        <c:crosses val="autoZero"/>
        <c:auto val="1"/>
        <c:lblAlgn val="ctr"/>
        <c:lblOffset val="100"/>
        <c:noMultiLvlLbl val="0"/>
      </c:catAx>
      <c:valAx>
        <c:axId val="184547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47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1</xdr:row>
      <xdr:rowOff>155575</xdr:rowOff>
    </xdr:from>
    <xdr:to>
      <xdr:col>13</xdr:col>
      <xdr:colOff>231775</xdr:colOff>
      <xdr:row>16</xdr:row>
      <xdr:rowOff>136525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F6EC63-71FF-445D-B885-A373F801FF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ello mascini" refreshedDate="44520.698133912039" createdVersion="7" refreshedVersion="7" minRefreshableVersion="3" recordCount="215" xr:uid="{1F021F28-A2A3-48BB-8B72-982970A0D195}">
  <cacheSource type="worksheet">
    <worksheetSource ref="A1:C216" sheet="Y"/>
  </cacheSource>
  <cacheFields count="3">
    <cacheField name="A" numFmtId="0">
      <sharedItems count="2">
        <s v="a1"/>
        <s v="a2"/>
      </sharedItems>
    </cacheField>
    <cacheField name="B" numFmtId="0">
      <sharedItems count="3">
        <s v="b2"/>
        <s v="b3"/>
        <s v="b1"/>
      </sharedItems>
    </cacheField>
    <cacheField name="C" numFmtId="0">
      <sharedItems count="5">
        <s v="c1"/>
        <s v="c2"/>
        <s v="c3"/>
        <s v="c4"/>
        <s v="c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5">
  <r>
    <x v="0"/>
    <x v="0"/>
    <x v="0"/>
  </r>
  <r>
    <x v="0"/>
    <x v="1"/>
    <x v="0"/>
  </r>
  <r>
    <x v="0"/>
    <x v="0"/>
    <x v="1"/>
  </r>
  <r>
    <x v="0"/>
    <x v="2"/>
    <x v="2"/>
  </r>
  <r>
    <x v="0"/>
    <x v="2"/>
    <x v="2"/>
  </r>
  <r>
    <x v="0"/>
    <x v="0"/>
    <x v="0"/>
  </r>
  <r>
    <x v="0"/>
    <x v="0"/>
    <x v="0"/>
  </r>
  <r>
    <x v="0"/>
    <x v="1"/>
    <x v="0"/>
  </r>
  <r>
    <x v="0"/>
    <x v="0"/>
    <x v="0"/>
  </r>
  <r>
    <x v="0"/>
    <x v="0"/>
    <x v="0"/>
  </r>
  <r>
    <x v="0"/>
    <x v="1"/>
    <x v="0"/>
  </r>
  <r>
    <x v="0"/>
    <x v="1"/>
    <x v="0"/>
  </r>
  <r>
    <x v="0"/>
    <x v="1"/>
    <x v="0"/>
  </r>
  <r>
    <x v="0"/>
    <x v="0"/>
    <x v="2"/>
  </r>
  <r>
    <x v="0"/>
    <x v="1"/>
    <x v="0"/>
  </r>
  <r>
    <x v="0"/>
    <x v="1"/>
    <x v="0"/>
  </r>
  <r>
    <x v="0"/>
    <x v="1"/>
    <x v="0"/>
  </r>
  <r>
    <x v="0"/>
    <x v="1"/>
    <x v="1"/>
  </r>
  <r>
    <x v="0"/>
    <x v="0"/>
    <x v="2"/>
  </r>
  <r>
    <x v="0"/>
    <x v="0"/>
    <x v="2"/>
  </r>
  <r>
    <x v="0"/>
    <x v="1"/>
    <x v="1"/>
  </r>
  <r>
    <x v="0"/>
    <x v="1"/>
    <x v="0"/>
  </r>
  <r>
    <x v="0"/>
    <x v="1"/>
    <x v="0"/>
  </r>
  <r>
    <x v="0"/>
    <x v="1"/>
    <x v="1"/>
  </r>
  <r>
    <x v="0"/>
    <x v="0"/>
    <x v="0"/>
  </r>
  <r>
    <x v="0"/>
    <x v="1"/>
    <x v="0"/>
  </r>
  <r>
    <x v="0"/>
    <x v="1"/>
    <x v="0"/>
  </r>
  <r>
    <x v="0"/>
    <x v="1"/>
    <x v="0"/>
  </r>
  <r>
    <x v="0"/>
    <x v="0"/>
    <x v="2"/>
  </r>
  <r>
    <x v="0"/>
    <x v="0"/>
    <x v="2"/>
  </r>
  <r>
    <x v="0"/>
    <x v="0"/>
    <x v="0"/>
  </r>
  <r>
    <x v="0"/>
    <x v="0"/>
    <x v="0"/>
  </r>
  <r>
    <x v="0"/>
    <x v="1"/>
    <x v="0"/>
  </r>
  <r>
    <x v="0"/>
    <x v="1"/>
    <x v="0"/>
  </r>
  <r>
    <x v="0"/>
    <x v="1"/>
    <x v="0"/>
  </r>
  <r>
    <x v="0"/>
    <x v="1"/>
    <x v="0"/>
  </r>
  <r>
    <x v="0"/>
    <x v="0"/>
    <x v="2"/>
  </r>
  <r>
    <x v="0"/>
    <x v="0"/>
    <x v="2"/>
  </r>
  <r>
    <x v="0"/>
    <x v="1"/>
    <x v="0"/>
  </r>
  <r>
    <x v="0"/>
    <x v="1"/>
    <x v="0"/>
  </r>
  <r>
    <x v="0"/>
    <x v="1"/>
    <x v="0"/>
  </r>
  <r>
    <x v="0"/>
    <x v="1"/>
    <x v="0"/>
  </r>
  <r>
    <x v="0"/>
    <x v="1"/>
    <x v="0"/>
  </r>
  <r>
    <x v="0"/>
    <x v="1"/>
    <x v="0"/>
  </r>
  <r>
    <x v="0"/>
    <x v="1"/>
    <x v="0"/>
  </r>
  <r>
    <x v="0"/>
    <x v="1"/>
    <x v="1"/>
  </r>
  <r>
    <x v="0"/>
    <x v="0"/>
    <x v="2"/>
  </r>
  <r>
    <x v="0"/>
    <x v="0"/>
    <x v="2"/>
  </r>
  <r>
    <x v="0"/>
    <x v="0"/>
    <x v="2"/>
  </r>
  <r>
    <x v="0"/>
    <x v="1"/>
    <x v="0"/>
  </r>
  <r>
    <x v="0"/>
    <x v="0"/>
    <x v="2"/>
  </r>
  <r>
    <x v="0"/>
    <x v="0"/>
    <x v="2"/>
  </r>
  <r>
    <x v="0"/>
    <x v="1"/>
    <x v="0"/>
  </r>
  <r>
    <x v="0"/>
    <x v="1"/>
    <x v="0"/>
  </r>
  <r>
    <x v="0"/>
    <x v="1"/>
    <x v="1"/>
  </r>
  <r>
    <x v="0"/>
    <x v="0"/>
    <x v="2"/>
  </r>
  <r>
    <x v="0"/>
    <x v="1"/>
    <x v="0"/>
  </r>
  <r>
    <x v="0"/>
    <x v="1"/>
    <x v="0"/>
  </r>
  <r>
    <x v="0"/>
    <x v="0"/>
    <x v="2"/>
  </r>
  <r>
    <x v="0"/>
    <x v="0"/>
    <x v="2"/>
  </r>
  <r>
    <x v="0"/>
    <x v="0"/>
    <x v="2"/>
  </r>
  <r>
    <x v="0"/>
    <x v="1"/>
    <x v="0"/>
  </r>
  <r>
    <x v="0"/>
    <x v="1"/>
    <x v="0"/>
  </r>
  <r>
    <x v="0"/>
    <x v="1"/>
    <x v="0"/>
  </r>
  <r>
    <x v="0"/>
    <x v="1"/>
    <x v="0"/>
  </r>
  <r>
    <x v="0"/>
    <x v="0"/>
    <x v="0"/>
  </r>
  <r>
    <x v="0"/>
    <x v="1"/>
    <x v="0"/>
  </r>
  <r>
    <x v="0"/>
    <x v="1"/>
    <x v="0"/>
  </r>
  <r>
    <x v="0"/>
    <x v="0"/>
    <x v="2"/>
  </r>
  <r>
    <x v="0"/>
    <x v="0"/>
    <x v="2"/>
  </r>
  <r>
    <x v="0"/>
    <x v="1"/>
    <x v="0"/>
  </r>
  <r>
    <x v="0"/>
    <x v="0"/>
    <x v="0"/>
  </r>
  <r>
    <x v="0"/>
    <x v="1"/>
    <x v="0"/>
  </r>
  <r>
    <x v="0"/>
    <x v="1"/>
    <x v="1"/>
  </r>
  <r>
    <x v="0"/>
    <x v="1"/>
    <x v="0"/>
  </r>
  <r>
    <x v="0"/>
    <x v="0"/>
    <x v="2"/>
  </r>
  <r>
    <x v="0"/>
    <x v="0"/>
    <x v="2"/>
  </r>
  <r>
    <x v="0"/>
    <x v="1"/>
    <x v="0"/>
  </r>
  <r>
    <x v="0"/>
    <x v="0"/>
    <x v="2"/>
  </r>
  <r>
    <x v="0"/>
    <x v="0"/>
    <x v="0"/>
  </r>
  <r>
    <x v="0"/>
    <x v="1"/>
    <x v="0"/>
  </r>
  <r>
    <x v="0"/>
    <x v="1"/>
    <x v="0"/>
  </r>
  <r>
    <x v="0"/>
    <x v="0"/>
    <x v="0"/>
  </r>
  <r>
    <x v="0"/>
    <x v="1"/>
    <x v="0"/>
  </r>
  <r>
    <x v="0"/>
    <x v="0"/>
    <x v="0"/>
  </r>
  <r>
    <x v="0"/>
    <x v="0"/>
    <x v="2"/>
  </r>
  <r>
    <x v="0"/>
    <x v="1"/>
    <x v="1"/>
  </r>
  <r>
    <x v="0"/>
    <x v="1"/>
    <x v="0"/>
  </r>
  <r>
    <x v="0"/>
    <x v="1"/>
    <x v="0"/>
  </r>
  <r>
    <x v="0"/>
    <x v="0"/>
    <x v="0"/>
  </r>
  <r>
    <x v="0"/>
    <x v="1"/>
    <x v="0"/>
  </r>
  <r>
    <x v="0"/>
    <x v="1"/>
    <x v="0"/>
  </r>
  <r>
    <x v="0"/>
    <x v="0"/>
    <x v="2"/>
  </r>
  <r>
    <x v="0"/>
    <x v="0"/>
    <x v="2"/>
  </r>
  <r>
    <x v="0"/>
    <x v="0"/>
    <x v="0"/>
  </r>
  <r>
    <x v="0"/>
    <x v="1"/>
    <x v="1"/>
  </r>
  <r>
    <x v="0"/>
    <x v="1"/>
    <x v="0"/>
  </r>
  <r>
    <x v="0"/>
    <x v="0"/>
    <x v="2"/>
  </r>
  <r>
    <x v="0"/>
    <x v="0"/>
    <x v="2"/>
  </r>
  <r>
    <x v="0"/>
    <x v="1"/>
    <x v="0"/>
  </r>
  <r>
    <x v="0"/>
    <x v="1"/>
    <x v="0"/>
  </r>
  <r>
    <x v="0"/>
    <x v="0"/>
    <x v="2"/>
  </r>
  <r>
    <x v="0"/>
    <x v="1"/>
    <x v="0"/>
  </r>
  <r>
    <x v="0"/>
    <x v="1"/>
    <x v="0"/>
  </r>
  <r>
    <x v="1"/>
    <x v="1"/>
    <x v="0"/>
  </r>
  <r>
    <x v="0"/>
    <x v="0"/>
    <x v="2"/>
  </r>
  <r>
    <x v="0"/>
    <x v="0"/>
    <x v="2"/>
  </r>
  <r>
    <x v="0"/>
    <x v="1"/>
    <x v="0"/>
  </r>
  <r>
    <x v="0"/>
    <x v="1"/>
    <x v="1"/>
  </r>
  <r>
    <x v="0"/>
    <x v="1"/>
    <x v="0"/>
  </r>
  <r>
    <x v="0"/>
    <x v="0"/>
    <x v="2"/>
  </r>
  <r>
    <x v="0"/>
    <x v="0"/>
    <x v="2"/>
  </r>
  <r>
    <x v="0"/>
    <x v="0"/>
    <x v="2"/>
  </r>
  <r>
    <x v="0"/>
    <x v="1"/>
    <x v="0"/>
  </r>
  <r>
    <x v="0"/>
    <x v="1"/>
    <x v="0"/>
  </r>
  <r>
    <x v="1"/>
    <x v="0"/>
    <x v="1"/>
  </r>
  <r>
    <x v="0"/>
    <x v="1"/>
    <x v="0"/>
  </r>
  <r>
    <x v="0"/>
    <x v="0"/>
    <x v="2"/>
  </r>
  <r>
    <x v="0"/>
    <x v="1"/>
    <x v="1"/>
  </r>
  <r>
    <x v="0"/>
    <x v="0"/>
    <x v="0"/>
  </r>
  <r>
    <x v="0"/>
    <x v="0"/>
    <x v="0"/>
  </r>
  <r>
    <x v="0"/>
    <x v="1"/>
    <x v="0"/>
  </r>
  <r>
    <x v="0"/>
    <x v="1"/>
    <x v="0"/>
  </r>
  <r>
    <x v="0"/>
    <x v="0"/>
    <x v="0"/>
  </r>
  <r>
    <x v="0"/>
    <x v="1"/>
    <x v="1"/>
  </r>
  <r>
    <x v="0"/>
    <x v="1"/>
    <x v="0"/>
  </r>
  <r>
    <x v="0"/>
    <x v="1"/>
    <x v="0"/>
  </r>
  <r>
    <x v="0"/>
    <x v="0"/>
    <x v="0"/>
  </r>
  <r>
    <x v="0"/>
    <x v="1"/>
    <x v="0"/>
  </r>
  <r>
    <x v="0"/>
    <x v="0"/>
    <x v="0"/>
  </r>
  <r>
    <x v="0"/>
    <x v="0"/>
    <x v="2"/>
  </r>
  <r>
    <x v="0"/>
    <x v="1"/>
    <x v="0"/>
  </r>
  <r>
    <x v="0"/>
    <x v="1"/>
    <x v="0"/>
  </r>
  <r>
    <x v="0"/>
    <x v="0"/>
    <x v="1"/>
  </r>
  <r>
    <x v="0"/>
    <x v="0"/>
    <x v="2"/>
  </r>
  <r>
    <x v="0"/>
    <x v="0"/>
    <x v="2"/>
  </r>
  <r>
    <x v="0"/>
    <x v="1"/>
    <x v="2"/>
  </r>
  <r>
    <x v="0"/>
    <x v="1"/>
    <x v="0"/>
  </r>
  <r>
    <x v="0"/>
    <x v="0"/>
    <x v="1"/>
  </r>
  <r>
    <x v="0"/>
    <x v="0"/>
    <x v="2"/>
  </r>
  <r>
    <x v="0"/>
    <x v="0"/>
    <x v="2"/>
  </r>
  <r>
    <x v="0"/>
    <x v="1"/>
    <x v="0"/>
  </r>
  <r>
    <x v="0"/>
    <x v="0"/>
    <x v="2"/>
  </r>
  <r>
    <x v="0"/>
    <x v="1"/>
    <x v="0"/>
  </r>
  <r>
    <x v="0"/>
    <x v="1"/>
    <x v="0"/>
  </r>
  <r>
    <x v="0"/>
    <x v="1"/>
    <x v="0"/>
  </r>
  <r>
    <x v="0"/>
    <x v="1"/>
    <x v="1"/>
  </r>
  <r>
    <x v="0"/>
    <x v="0"/>
    <x v="3"/>
  </r>
  <r>
    <x v="0"/>
    <x v="1"/>
    <x v="0"/>
  </r>
  <r>
    <x v="0"/>
    <x v="1"/>
    <x v="1"/>
  </r>
  <r>
    <x v="0"/>
    <x v="1"/>
    <x v="0"/>
  </r>
  <r>
    <x v="1"/>
    <x v="0"/>
    <x v="1"/>
  </r>
  <r>
    <x v="0"/>
    <x v="0"/>
    <x v="2"/>
  </r>
  <r>
    <x v="0"/>
    <x v="0"/>
    <x v="2"/>
  </r>
  <r>
    <x v="0"/>
    <x v="0"/>
    <x v="2"/>
  </r>
  <r>
    <x v="0"/>
    <x v="0"/>
    <x v="1"/>
  </r>
  <r>
    <x v="0"/>
    <x v="0"/>
    <x v="1"/>
  </r>
  <r>
    <x v="0"/>
    <x v="1"/>
    <x v="0"/>
  </r>
  <r>
    <x v="0"/>
    <x v="0"/>
    <x v="2"/>
  </r>
  <r>
    <x v="0"/>
    <x v="1"/>
    <x v="0"/>
  </r>
  <r>
    <x v="0"/>
    <x v="1"/>
    <x v="1"/>
  </r>
  <r>
    <x v="0"/>
    <x v="0"/>
    <x v="2"/>
  </r>
  <r>
    <x v="0"/>
    <x v="0"/>
    <x v="2"/>
  </r>
  <r>
    <x v="0"/>
    <x v="1"/>
    <x v="0"/>
  </r>
  <r>
    <x v="0"/>
    <x v="0"/>
    <x v="2"/>
  </r>
  <r>
    <x v="0"/>
    <x v="0"/>
    <x v="1"/>
  </r>
  <r>
    <x v="0"/>
    <x v="1"/>
    <x v="0"/>
  </r>
  <r>
    <x v="0"/>
    <x v="1"/>
    <x v="0"/>
  </r>
  <r>
    <x v="0"/>
    <x v="1"/>
    <x v="0"/>
  </r>
  <r>
    <x v="0"/>
    <x v="0"/>
    <x v="2"/>
  </r>
  <r>
    <x v="0"/>
    <x v="1"/>
    <x v="0"/>
  </r>
  <r>
    <x v="0"/>
    <x v="1"/>
    <x v="0"/>
  </r>
  <r>
    <x v="0"/>
    <x v="1"/>
    <x v="1"/>
  </r>
  <r>
    <x v="0"/>
    <x v="1"/>
    <x v="1"/>
  </r>
  <r>
    <x v="0"/>
    <x v="1"/>
    <x v="1"/>
  </r>
  <r>
    <x v="0"/>
    <x v="1"/>
    <x v="0"/>
  </r>
  <r>
    <x v="0"/>
    <x v="0"/>
    <x v="1"/>
  </r>
  <r>
    <x v="0"/>
    <x v="1"/>
    <x v="0"/>
  </r>
  <r>
    <x v="0"/>
    <x v="1"/>
    <x v="0"/>
  </r>
  <r>
    <x v="0"/>
    <x v="0"/>
    <x v="1"/>
  </r>
  <r>
    <x v="0"/>
    <x v="1"/>
    <x v="1"/>
  </r>
  <r>
    <x v="0"/>
    <x v="0"/>
    <x v="2"/>
  </r>
  <r>
    <x v="0"/>
    <x v="1"/>
    <x v="0"/>
  </r>
  <r>
    <x v="0"/>
    <x v="0"/>
    <x v="1"/>
  </r>
  <r>
    <x v="0"/>
    <x v="0"/>
    <x v="1"/>
  </r>
  <r>
    <x v="0"/>
    <x v="1"/>
    <x v="0"/>
  </r>
  <r>
    <x v="1"/>
    <x v="0"/>
    <x v="0"/>
  </r>
  <r>
    <x v="0"/>
    <x v="0"/>
    <x v="1"/>
  </r>
  <r>
    <x v="1"/>
    <x v="0"/>
    <x v="0"/>
  </r>
  <r>
    <x v="0"/>
    <x v="1"/>
    <x v="1"/>
  </r>
  <r>
    <x v="0"/>
    <x v="1"/>
    <x v="0"/>
  </r>
  <r>
    <x v="0"/>
    <x v="1"/>
    <x v="0"/>
  </r>
  <r>
    <x v="1"/>
    <x v="0"/>
    <x v="0"/>
  </r>
  <r>
    <x v="1"/>
    <x v="0"/>
    <x v="1"/>
  </r>
  <r>
    <x v="0"/>
    <x v="1"/>
    <x v="0"/>
  </r>
  <r>
    <x v="1"/>
    <x v="1"/>
    <x v="0"/>
  </r>
  <r>
    <x v="0"/>
    <x v="0"/>
    <x v="1"/>
  </r>
  <r>
    <x v="0"/>
    <x v="0"/>
    <x v="1"/>
  </r>
  <r>
    <x v="1"/>
    <x v="1"/>
    <x v="0"/>
  </r>
  <r>
    <x v="1"/>
    <x v="1"/>
    <x v="0"/>
  </r>
  <r>
    <x v="0"/>
    <x v="0"/>
    <x v="1"/>
  </r>
  <r>
    <x v="1"/>
    <x v="0"/>
    <x v="0"/>
  </r>
  <r>
    <x v="0"/>
    <x v="0"/>
    <x v="0"/>
  </r>
  <r>
    <x v="1"/>
    <x v="0"/>
    <x v="0"/>
  </r>
  <r>
    <x v="0"/>
    <x v="1"/>
    <x v="0"/>
  </r>
  <r>
    <x v="0"/>
    <x v="0"/>
    <x v="1"/>
  </r>
  <r>
    <x v="0"/>
    <x v="0"/>
    <x v="4"/>
  </r>
  <r>
    <x v="1"/>
    <x v="1"/>
    <x v="0"/>
  </r>
  <r>
    <x v="1"/>
    <x v="1"/>
    <x v="0"/>
  </r>
  <r>
    <x v="1"/>
    <x v="0"/>
    <x v="0"/>
  </r>
  <r>
    <x v="1"/>
    <x v="0"/>
    <x v="0"/>
  </r>
  <r>
    <x v="1"/>
    <x v="1"/>
    <x v="0"/>
  </r>
  <r>
    <x v="1"/>
    <x v="0"/>
    <x v="2"/>
  </r>
  <r>
    <x v="1"/>
    <x v="0"/>
    <x v="4"/>
  </r>
  <r>
    <x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951517-D45B-4854-844E-DE3ED2EBEB55}" name="PivotTable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">
  <location ref="A3:D25" firstHeaderRow="0" firstDataRow="1" firstDataCol="1"/>
  <pivotFields count="3">
    <pivotField axis="axisRow" dataField="1" showAll="0">
      <items count="3">
        <item x="0"/>
        <item x="1"/>
        <item t="default"/>
      </items>
    </pivotField>
    <pivotField axis="axisRow" dataField="1" showAll="0">
      <items count="4">
        <item x="2"/>
        <item x="0"/>
        <item x="1"/>
        <item t="default"/>
      </items>
    </pivotField>
    <pivotField axis="axisRow" dataField="1" showAll="0">
      <items count="6">
        <item x="0"/>
        <item x="1"/>
        <item x="2"/>
        <item x="3"/>
        <item x="4"/>
        <item t="default"/>
      </items>
    </pivotField>
  </pivotFields>
  <rowFields count="3">
    <field x="0"/>
    <field x="1"/>
    <field x="2"/>
  </rowFields>
  <rowItems count="22">
    <i>
      <x/>
    </i>
    <i r="1">
      <x/>
    </i>
    <i r="2">
      <x v="2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>
      <x v="1"/>
    </i>
    <i r="1">
      <x v="1"/>
    </i>
    <i r="2">
      <x/>
    </i>
    <i r="2">
      <x v="1"/>
    </i>
    <i r="2">
      <x v="2"/>
    </i>
    <i r="2">
      <x v="4"/>
    </i>
    <i r="1">
      <x v="2"/>
    </i>
    <i r="2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B" fld="1" subtotal="count" baseField="0" baseItem="0"/>
    <dataField name="Count of C" fld="2" subtotal="count" baseField="0" baseItem="0"/>
    <dataField name="Count of A" fld="0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B202-D6AA-4977-B0A0-840853CE392C}">
  <dimension ref="A1:Z216"/>
  <sheetViews>
    <sheetView zoomScale="65" workbookViewId="0">
      <selection activeCell="C1" sqref="C1"/>
    </sheetView>
  </sheetViews>
  <sheetFormatPr defaultRowHeight="14.5" x14ac:dyDescent="0.35"/>
  <sheetData>
    <row r="1" spans="1:26" ht="58" x14ac:dyDescent="0.35">
      <c r="A1" s="1" t="s">
        <v>275</v>
      </c>
      <c r="B1" s="1" t="s">
        <v>276</v>
      </c>
      <c r="C1" s="1" t="s">
        <v>0</v>
      </c>
      <c r="D1" s="1" t="s">
        <v>1</v>
      </c>
      <c r="E1" s="1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3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</row>
    <row r="2" spans="1:26" x14ac:dyDescent="0.35">
      <c r="A2" t="s">
        <v>277</v>
      </c>
      <c r="B2" t="s">
        <v>278</v>
      </c>
      <c r="C2" t="s">
        <v>24</v>
      </c>
      <c r="D2" t="s">
        <v>25</v>
      </c>
      <c r="E2" t="s">
        <v>26</v>
      </c>
      <c r="F2">
        <v>0.28999999999999998</v>
      </c>
      <c r="G2">
        <v>5.0999999999999996</v>
      </c>
      <c r="H2">
        <v>1.7070000000000001</v>
      </c>
      <c r="I2">
        <v>0.108</v>
      </c>
      <c r="J2">
        <v>-3.0000000000000001E-3</v>
      </c>
      <c r="K2">
        <v>0.57999999999999996</v>
      </c>
      <c r="L2">
        <v>54</v>
      </c>
      <c r="M2" s="4">
        <v>268</v>
      </c>
      <c r="N2">
        <v>0.01</v>
      </c>
      <c r="O2">
        <v>12.57</v>
      </c>
      <c r="P2">
        <v>1.2</v>
      </c>
      <c r="Q2">
        <v>0.12</v>
      </c>
      <c r="R2">
        <v>0.22</v>
      </c>
      <c r="S2">
        <v>2.2799999999999998</v>
      </c>
      <c r="T2">
        <v>73.540000000000006</v>
      </c>
      <c r="U2">
        <v>8.57</v>
      </c>
      <c r="V2">
        <v>0.65</v>
      </c>
      <c r="W2">
        <v>0.38</v>
      </c>
      <c r="X2">
        <v>0.28999999999999998</v>
      </c>
      <c r="Y2">
        <v>0.11</v>
      </c>
      <c r="Z2">
        <v>0.05</v>
      </c>
    </row>
    <row r="3" spans="1:26" x14ac:dyDescent="0.35">
      <c r="A3" t="s">
        <v>279</v>
      </c>
      <c r="B3" t="s">
        <v>278</v>
      </c>
      <c r="C3" t="s">
        <v>27</v>
      </c>
      <c r="D3" t="s">
        <v>25</v>
      </c>
      <c r="E3" t="s">
        <v>28</v>
      </c>
      <c r="F3">
        <v>0.25</v>
      </c>
      <c r="G3">
        <v>5</v>
      </c>
      <c r="H3">
        <v>1.6830000000000001</v>
      </c>
      <c r="I3">
        <v>0.11600000000000001</v>
      </c>
      <c r="J3">
        <v>-4.0000000000000001E-3</v>
      </c>
      <c r="K3">
        <v>0.56000000000000005</v>
      </c>
      <c r="L3">
        <v>62</v>
      </c>
      <c r="M3" s="4">
        <v>350</v>
      </c>
      <c r="N3">
        <v>0.01</v>
      </c>
      <c r="O3">
        <v>9.8800000000000008</v>
      </c>
      <c r="P3">
        <v>0.71</v>
      </c>
      <c r="Q3">
        <v>0.1</v>
      </c>
      <c r="R3">
        <v>0.16</v>
      </c>
      <c r="S3">
        <v>2.95</v>
      </c>
      <c r="T3">
        <v>78.739999999999995</v>
      </c>
      <c r="U3">
        <v>6.03</v>
      </c>
      <c r="V3">
        <v>0.63</v>
      </c>
      <c r="W3">
        <v>0.38</v>
      </c>
      <c r="X3">
        <v>0.27</v>
      </c>
      <c r="Y3">
        <v>0.11</v>
      </c>
      <c r="Z3">
        <v>0.04</v>
      </c>
    </row>
    <row r="4" spans="1:26" x14ac:dyDescent="0.35">
      <c r="A4" t="s">
        <v>280</v>
      </c>
      <c r="B4" t="s">
        <v>278</v>
      </c>
      <c r="C4" t="s">
        <v>24</v>
      </c>
      <c r="D4" t="s">
        <v>29</v>
      </c>
      <c r="E4" t="s">
        <v>30</v>
      </c>
      <c r="F4">
        <v>0.38</v>
      </c>
      <c r="G4">
        <v>5</v>
      </c>
      <c r="H4">
        <v>1.7849999999999999</v>
      </c>
      <c r="I4">
        <v>0.14899999999999999</v>
      </c>
      <c r="J4">
        <v>-2E-3</v>
      </c>
      <c r="K4">
        <v>1.1299999999999999</v>
      </c>
      <c r="L4">
        <v>70</v>
      </c>
      <c r="M4" s="4">
        <v>406</v>
      </c>
      <c r="N4">
        <v>0.01</v>
      </c>
      <c r="O4">
        <v>11.6</v>
      </c>
      <c r="P4">
        <v>0.72</v>
      </c>
      <c r="Q4">
        <v>0.04</v>
      </c>
      <c r="R4">
        <v>0.05</v>
      </c>
      <c r="S4">
        <v>2.6</v>
      </c>
      <c r="T4">
        <v>74.84</v>
      </c>
      <c r="U4">
        <v>8.4700000000000006</v>
      </c>
      <c r="V4">
        <v>0.66</v>
      </c>
      <c r="W4">
        <v>0.46</v>
      </c>
      <c r="X4">
        <v>0.32</v>
      </c>
      <c r="Y4">
        <v>0.18</v>
      </c>
      <c r="Z4">
        <v>0.05</v>
      </c>
    </row>
    <row r="5" spans="1:26" x14ac:dyDescent="0.35">
      <c r="A5" t="s">
        <v>281</v>
      </c>
      <c r="B5" t="s">
        <v>278</v>
      </c>
      <c r="C5" t="s">
        <v>31</v>
      </c>
      <c r="D5" t="s">
        <v>32</v>
      </c>
      <c r="E5" t="s">
        <v>33</v>
      </c>
      <c r="F5">
        <v>0.2</v>
      </c>
      <c r="G5">
        <v>4</v>
      </c>
      <c r="H5">
        <v>1.5489999999999999</v>
      </c>
      <c r="I5">
        <v>0.11899999999999999</v>
      </c>
      <c r="J5">
        <v>-6.0000000000000001E-3</v>
      </c>
      <c r="K5">
        <v>0.67</v>
      </c>
      <c r="L5">
        <v>83</v>
      </c>
      <c r="M5" s="4">
        <v>448</v>
      </c>
      <c r="N5">
        <v>0.01</v>
      </c>
      <c r="O5">
        <v>10.78</v>
      </c>
      <c r="P5">
        <v>0.77</v>
      </c>
      <c r="Q5">
        <v>7.0000000000000007E-2</v>
      </c>
      <c r="R5">
        <v>0.09</v>
      </c>
      <c r="S5">
        <v>3.48</v>
      </c>
      <c r="T5">
        <v>79.540000000000006</v>
      </c>
      <c r="U5">
        <v>3.69</v>
      </c>
      <c r="V5">
        <v>0.76</v>
      </c>
      <c r="W5">
        <v>0.39</v>
      </c>
      <c r="X5">
        <v>0.24</v>
      </c>
      <c r="Y5">
        <v>0.12</v>
      </c>
      <c r="Z5">
        <v>0.06</v>
      </c>
    </row>
    <row r="6" spans="1:26" x14ac:dyDescent="0.35">
      <c r="A6" t="s">
        <v>281</v>
      </c>
      <c r="B6" t="s">
        <v>278</v>
      </c>
      <c r="C6" t="s">
        <v>34</v>
      </c>
      <c r="D6" t="s">
        <v>32</v>
      </c>
      <c r="E6" t="s">
        <v>35</v>
      </c>
      <c r="F6">
        <v>0.27</v>
      </c>
      <c r="G6">
        <v>4</v>
      </c>
      <c r="H6">
        <v>1.7569999999999999</v>
      </c>
      <c r="I6">
        <v>0.151</v>
      </c>
      <c r="J6">
        <v>-6.0000000000000001E-3</v>
      </c>
      <c r="K6">
        <v>1.06</v>
      </c>
      <c r="L6">
        <v>77</v>
      </c>
      <c r="M6" s="4">
        <v>615</v>
      </c>
      <c r="N6">
        <v>0.01</v>
      </c>
      <c r="O6">
        <v>10.77</v>
      </c>
      <c r="P6">
        <v>0.69</v>
      </c>
      <c r="Q6">
        <v>0.09</v>
      </c>
      <c r="R6">
        <v>7.0000000000000007E-2</v>
      </c>
      <c r="S6">
        <v>3.04</v>
      </c>
      <c r="T6">
        <v>77.72</v>
      </c>
      <c r="U6">
        <v>6.16</v>
      </c>
      <c r="V6">
        <v>0.7</v>
      </c>
      <c r="W6">
        <v>0.37</v>
      </c>
      <c r="X6">
        <v>0.25</v>
      </c>
      <c r="Y6">
        <v>7.0000000000000007E-2</v>
      </c>
      <c r="Z6">
        <v>0.06</v>
      </c>
    </row>
    <row r="7" spans="1:26" x14ac:dyDescent="0.35">
      <c r="A7" t="s">
        <v>277</v>
      </c>
      <c r="B7" t="s">
        <v>278</v>
      </c>
      <c r="C7" t="s">
        <v>24</v>
      </c>
      <c r="D7" t="s">
        <v>25</v>
      </c>
      <c r="E7" t="s">
        <v>36</v>
      </c>
      <c r="F7">
        <v>0.2</v>
      </c>
      <c r="G7">
        <v>5</v>
      </c>
      <c r="H7">
        <v>1.5649999999999999</v>
      </c>
      <c r="I7">
        <v>0.108</v>
      </c>
      <c r="J7">
        <v>-5.0000000000000001E-3</v>
      </c>
      <c r="K7">
        <v>0.44</v>
      </c>
      <c r="L7">
        <v>65</v>
      </c>
      <c r="M7" s="4">
        <v>349</v>
      </c>
      <c r="N7">
        <v>0.01</v>
      </c>
      <c r="O7">
        <v>10.31</v>
      </c>
      <c r="P7">
        <v>0.84</v>
      </c>
      <c r="Q7">
        <v>7.0000000000000007E-2</v>
      </c>
      <c r="R7">
        <v>0.12</v>
      </c>
      <c r="S7">
        <v>3.44</v>
      </c>
      <c r="T7">
        <v>78.41</v>
      </c>
      <c r="U7">
        <v>5.34</v>
      </c>
      <c r="V7">
        <v>0.69</v>
      </c>
      <c r="W7">
        <v>0.39</v>
      </c>
      <c r="X7">
        <v>0.24</v>
      </c>
      <c r="Y7">
        <v>0.1</v>
      </c>
      <c r="Z7">
        <v>0.05</v>
      </c>
    </row>
    <row r="8" spans="1:26" x14ac:dyDescent="0.35">
      <c r="A8" t="s">
        <v>277</v>
      </c>
      <c r="B8" t="s">
        <v>278</v>
      </c>
      <c r="C8" t="s">
        <v>24</v>
      </c>
      <c r="D8" t="s">
        <v>25</v>
      </c>
      <c r="E8" t="s">
        <v>37</v>
      </c>
      <c r="F8">
        <v>0.25</v>
      </c>
      <c r="G8">
        <v>5</v>
      </c>
      <c r="H8">
        <v>1.615</v>
      </c>
      <c r="I8">
        <v>0.114</v>
      </c>
      <c r="J8">
        <v>-4.0000000000000001E-3</v>
      </c>
      <c r="K8">
        <v>0.64</v>
      </c>
      <c r="L8">
        <v>66</v>
      </c>
      <c r="M8" s="4">
        <v>377</v>
      </c>
      <c r="N8">
        <v>0.01</v>
      </c>
      <c r="O8">
        <v>9.93</v>
      </c>
      <c r="P8">
        <v>0.79</v>
      </c>
      <c r="Q8">
        <v>0.09</v>
      </c>
      <c r="R8">
        <v>0.14000000000000001</v>
      </c>
      <c r="S8">
        <v>3.38</v>
      </c>
      <c r="T8">
        <v>78.41</v>
      </c>
      <c r="U8">
        <v>5.77</v>
      </c>
      <c r="V8">
        <v>0.68</v>
      </c>
      <c r="W8">
        <v>0.39</v>
      </c>
      <c r="X8">
        <v>0.28000000000000003</v>
      </c>
      <c r="Y8">
        <v>0.1</v>
      </c>
      <c r="Z8">
        <v>0.04</v>
      </c>
    </row>
    <row r="9" spans="1:26" x14ac:dyDescent="0.35">
      <c r="A9" t="s">
        <v>279</v>
      </c>
      <c r="B9" t="s">
        <v>278</v>
      </c>
      <c r="C9" t="s">
        <v>27</v>
      </c>
      <c r="D9" t="s">
        <v>25</v>
      </c>
      <c r="E9" t="s">
        <v>38</v>
      </c>
      <c r="F9">
        <v>0.25</v>
      </c>
      <c r="G9">
        <v>5.8</v>
      </c>
      <c r="H9">
        <v>1.9059999999999999</v>
      </c>
      <c r="I9">
        <v>0.125</v>
      </c>
      <c r="J9">
        <v>-4.0000000000000001E-3</v>
      </c>
      <c r="K9">
        <v>0.61</v>
      </c>
      <c r="L9">
        <v>57</v>
      </c>
      <c r="M9" s="4">
        <v>328</v>
      </c>
      <c r="N9">
        <v>0.01</v>
      </c>
      <c r="O9">
        <v>10.52</v>
      </c>
      <c r="P9">
        <v>0.8</v>
      </c>
      <c r="Q9">
        <v>0.09</v>
      </c>
      <c r="R9">
        <v>0.16</v>
      </c>
      <c r="S9">
        <v>2.77</v>
      </c>
      <c r="T9">
        <v>77.13</v>
      </c>
      <c r="U9">
        <v>6.63</v>
      </c>
      <c r="V9">
        <v>0.63</v>
      </c>
      <c r="W9">
        <v>0.39</v>
      </c>
      <c r="X9">
        <v>0.28000000000000003</v>
      </c>
      <c r="Y9">
        <v>0.12</v>
      </c>
      <c r="Z9">
        <v>0.49</v>
      </c>
    </row>
    <row r="10" spans="1:26" x14ac:dyDescent="0.35">
      <c r="A10" t="s">
        <v>277</v>
      </c>
      <c r="B10" t="s">
        <v>278</v>
      </c>
      <c r="C10" t="s">
        <v>24</v>
      </c>
      <c r="D10" t="s">
        <v>25</v>
      </c>
      <c r="E10" t="s">
        <v>39</v>
      </c>
      <c r="F10">
        <v>0.26</v>
      </c>
      <c r="G10">
        <v>5</v>
      </c>
      <c r="H10">
        <v>1.621</v>
      </c>
      <c r="I10">
        <v>0.111</v>
      </c>
      <c r="J10">
        <v>-3.0000000000000001E-3</v>
      </c>
      <c r="K10">
        <v>0.5</v>
      </c>
      <c r="L10">
        <v>62</v>
      </c>
      <c r="M10" s="4">
        <v>316</v>
      </c>
      <c r="N10">
        <v>0.01</v>
      </c>
      <c r="O10">
        <v>10.3</v>
      </c>
      <c r="P10">
        <v>0.78</v>
      </c>
      <c r="Q10">
        <v>0.09</v>
      </c>
      <c r="R10">
        <v>0.16</v>
      </c>
      <c r="S10">
        <v>2.85</v>
      </c>
      <c r="T10">
        <v>78.430000000000007</v>
      </c>
      <c r="U10">
        <v>6.05</v>
      </c>
      <c r="V10">
        <v>0.59</v>
      </c>
      <c r="W10">
        <v>0.37</v>
      </c>
      <c r="X10">
        <v>0.25</v>
      </c>
      <c r="Y10">
        <v>0.1</v>
      </c>
      <c r="Z10">
        <v>0.02</v>
      </c>
    </row>
    <row r="11" spans="1:26" x14ac:dyDescent="0.35">
      <c r="A11" t="s">
        <v>277</v>
      </c>
      <c r="B11" t="s">
        <v>278</v>
      </c>
      <c r="C11" t="s">
        <v>24</v>
      </c>
      <c r="D11" t="s">
        <v>25</v>
      </c>
      <c r="E11" t="s">
        <v>40</v>
      </c>
      <c r="F11">
        <v>0.31</v>
      </c>
      <c r="G11">
        <v>5</v>
      </c>
      <c r="H11">
        <v>1.633</v>
      </c>
      <c r="I11">
        <v>0.10199999999999999</v>
      </c>
      <c r="J11">
        <v>-4.0000000000000001E-3</v>
      </c>
      <c r="K11">
        <v>0.46</v>
      </c>
      <c r="L11">
        <v>62</v>
      </c>
      <c r="M11" s="4">
        <v>340</v>
      </c>
      <c r="N11">
        <v>0.01</v>
      </c>
      <c r="O11">
        <v>9.98</v>
      </c>
      <c r="P11">
        <v>0.8</v>
      </c>
      <c r="Q11">
        <v>0.09</v>
      </c>
      <c r="R11">
        <v>0.14000000000000001</v>
      </c>
      <c r="S11">
        <v>3.25</v>
      </c>
      <c r="T11">
        <v>78.89</v>
      </c>
      <c r="U11">
        <v>5.43</v>
      </c>
      <c r="V11">
        <v>0.64</v>
      </c>
      <c r="W11">
        <v>0.38</v>
      </c>
      <c r="X11">
        <v>0.25</v>
      </c>
      <c r="Y11">
        <v>0.1</v>
      </c>
      <c r="Z11">
        <v>0.04</v>
      </c>
    </row>
    <row r="12" spans="1:26" x14ac:dyDescent="0.35">
      <c r="A12" t="s">
        <v>279</v>
      </c>
      <c r="B12" t="s">
        <v>278</v>
      </c>
      <c r="C12" t="s">
        <v>27</v>
      </c>
      <c r="D12" t="s">
        <v>25</v>
      </c>
      <c r="E12" t="s">
        <v>41</v>
      </c>
      <c r="F12">
        <v>0.24</v>
      </c>
      <c r="G12">
        <v>5.3</v>
      </c>
      <c r="H12">
        <v>1.7310000000000001</v>
      </c>
      <c r="I12">
        <v>0.10100000000000001</v>
      </c>
      <c r="J12">
        <v>-3.0000000000000001E-3</v>
      </c>
      <c r="K12">
        <v>0.53</v>
      </c>
      <c r="L12">
        <v>63</v>
      </c>
      <c r="M12" s="4">
        <v>323</v>
      </c>
      <c r="N12">
        <v>0.1</v>
      </c>
      <c r="O12">
        <v>10.76</v>
      </c>
      <c r="P12">
        <v>0.88</v>
      </c>
      <c r="Q12">
        <v>0.1</v>
      </c>
      <c r="R12">
        <v>0.19</v>
      </c>
      <c r="S12">
        <v>2.8</v>
      </c>
      <c r="T12">
        <v>76.739999999999995</v>
      </c>
      <c r="U12">
        <v>7</v>
      </c>
      <c r="V12">
        <v>0.63</v>
      </c>
      <c r="W12">
        <v>0.39</v>
      </c>
      <c r="X12">
        <v>0.27</v>
      </c>
      <c r="Y12">
        <v>0.11</v>
      </c>
      <c r="Z12">
        <v>0.04</v>
      </c>
    </row>
    <row r="13" spans="1:26" x14ac:dyDescent="0.35">
      <c r="A13" t="s">
        <v>282</v>
      </c>
      <c r="B13" t="s">
        <v>278</v>
      </c>
      <c r="C13" t="s">
        <v>27</v>
      </c>
      <c r="D13" t="s">
        <v>25</v>
      </c>
      <c r="E13" t="s">
        <v>42</v>
      </c>
      <c r="F13">
        <v>0.28999999999999998</v>
      </c>
      <c r="G13">
        <v>5.8</v>
      </c>
      <c r="H13">
        <v>1.83</v>
      </c>
      <c r="I13">
        <v>0.13700000000000001</v>
      </c>
      <c r="J13">
        <v>-2E-3</v>
      </c>
      <c r="K13">
        <v>0.82</v>
      </c>
      <c r="L13">
        <v>51</v>
      </c>
      <c r="M13" s="4">
        <v>331</v>
      </c>
      <c r="N13">
        <v>0.01</v>
      </c>
      <c r="O13">
        <v>11.07</v>
      </c>
      <c r="P13">
        <v>0.78</v>
      </c>
      <c r="Q13">
        <v>7.0000000000000007E-2</v>
      </c>
      <c r="R13">
        <v>0.12</v>
      </c>
      <c r="S13">
        <v>2.5499999999999998</v>
      </c>
      <c r="T13">
        <v>76.510000000000005</v>
      </c>
      <c r="U13">
        <v>7.33</v>
      </c>
      <c r="V13">
        <v>0.7</v>
      </c>
      <c r="W13">
        <v>0.4</v>
      </c>
      <c r="X13">
        <v>0.33</v>
      </c>
      <c r="Y13">
        <v>0.1</v>
      </c>
      <c r="Z13">
        <v>0.04</v>
      </c>
    </row>
    <row r="14" spans="1:26" x14ac:dyDescent="0.35">
      <c r="A14" t="s">
        <v>279</v>
      </c>
      <c r="B14" t="s">
        <v>278</v>
      </c>
      <c r="C14" t="s">
        <v>27</v>
      </c>
      <c r="D14" t="s">
        <v>25</v>
      </c>
      <c r="E14" t="s">
        <v>43</v>
      </c>
      <c r="F14">
        <v>0.24</v>
      </c>
      <c r="G14">
        <v>6.3</v>
      </c>
      <c r="H14">
        <v>1.99</v>
      </c>
      <c r="I14">
        <v>0.13800000000000001</v>
      </c>
      <c r="J14">
        <v>-3.0000000000000001E-3</v>
      </c>
      <c r="K14">
        <v>0.7</v>
      </c>
      <c r="L14">
        <v>65</v>
      </c>
      <c r="M14" s="4">
        <v>333</v>
      </c>
      <c r="N14">
        <v>0.01</v>
      </c>
      <c r="O14">
        <v>10.41</v>
      </c>
      <c r="P14">
        <v>0.79</v>
      </c>
      <c r="Q14">
        <v>0.1</v>
      </c>
      <c r="R14">
        <v>0.15</v>
      </c>
      <c r="S14">
        <v>2.83</v>
      </c>
      <c r="T14">
        <v>77.180000000000007</v>
      </c>
      <c r="U14">
        <v>6.78</v>
      </c>
      <c r="V14">
        <v>0.67</v>
      </c>
      <c r="W14">
        <v>0.4</v>
      </c>
      <c r="X14">
        <v>0.28999999999999998</v>
      </c>
      <c r="Y14">
        <v>0.11</v>
      </c>
      <c r="Z14">
        <v>0.05</v>
      </c>
    </row>
    <row r="15" spans="1:26" x14ac:dyDescent="0.35">
      <c r="A15" t="s">
        <v>277</v>
      </c>
      <c r="B15" t="s">
        <v>278</v>
      </c>
      <c r="C15" t="s">
        <v>24</v>
      </c>
      <c r="D15" t="s">
        <v>32</v>
      </c>
      <c r="E15" t="s">
        <v>44</v>
      </c>
      <c r="F15">
        <v>0.23</v>
      </c>
      <c r="G15">
        <v>5</v>
      </c>
      <c r="H15">
        <v>1.702</v>
      </c>
      <c r="I15">
        <v>9.2999999999999999E-2</v>
      </c>
      <c r="J15">
        <v>-4.0000000000000001E-3</v>
      </c>
      <c r="K15">
        <v>0.42</v>
      </c>
      <c r="L15">
        <v>61</v>
      </c>
      <c r="M15" s="4">
        <v>238</v>
      </c>
      <c r="N15">
        <v>0.01</v>
      </c>
      <c r="O15">
        <v>12.95</v>
      </c>
      <c r="P15">
        <v>1.1299999999999999</v>
      </c>
      <c r="Q15">
        <v>0.12</v>
      </c>
      <c r="R15">
        <v>0.25</v>
      </c>
      <c r="S15">
        <v>1.94</v>
      </c>
      <c r="T15">
        <v>73.03</v>
      </c>
      <c r="U15">
        <v>9.24</v>
      </c>
      <c r="V15">
        <v>0.54</v>
      </c>
      <c r="W15">
        <v>0.36</v>
      </c>
      <c r="X15">
        <v>0.27</v>
      </c>
      <c r="Y15">
        <v>0.1</v>
      </c>
      <c r="Z15">
        <v>0.05</v>
      </c>
    </row>
    <row r="16" spans="1:26" x14ac:dyDescent="0.35">
      <c r="A16" t="s">
        <v>279</v>
      </c>
      <c r="B16" t="s">
        <v>278</v>
      </c>
      <c r="C16" t="s">
        <v>27</v>
      </c>
      <c r="D16" t="s">
        <v>25</v>
      </c>
      <c r="E16" t="s">
        <v>45</v>
      </c>
      <c r="F16">
        <v>0.28000000000000003</v>
      </c>
      <c r="G16">
        <v>7.1</v>
      </c>
      <c r="H16">
        <v>1.782</v>
      </c>
      <c r="I16">
        <v>0.129</v>
      </c>
      <c r="J16">
        <v>-4.0000000000000001E-3</v>
      </c>
      <c r="K16">
        <v>0.54</v>
      </c>
      <c r="L16">
        <v>58</v>
      </c>
      <c r="M16" s="4">
        <v>362</v>
      </c>
      <c r="N16">
        <v>0.01</v>
      </c>
      <c r="O16">
        <v>9.5299999999999994</v>
      </c>
      <c r="P16">
        <v>0.66</v>
      </c>
      <c r="Q16">
        <v>0.11</v>
      </c>
      <c r="R16">
        <v>0.16</v>
      </c>
      <c r="S16">
        <v>3.11</v>
      </c>
      <c r="T16">
        <v>78.41</v>
      </c>
      <c r="U16">
        <v>6.42</v>
      </c>
      <c r="V16">
        <v>0.69</v>
      </c>
      <c r="W16">
        <v>0.43</v>
      </c>
      <c r="X16">
        <v>0.32</v>
      </c>
      <c r="Y16">
        <v>0.11</v>
      </c>
      <c r="Z16">
        <v>0.05</v>
      </c>
    </row>
    <row r="17" spans="1:26" x14ac:dyDescent="0.35">
      <c r="A17" t="s">
        <v>279</v>
      </c>
      <c r="B17" t="s">
        <v>278</v>
      </c>
      <c r="C17" t="s">
        <v>27</v>
      </c>
      <c r="D17" t="s">
        <v>25</v>
      </c>
      <c r="E17" t="s">
        <v>46</v>
      </c>
      <c r="F17">
        <v>0.24</v>
      </c>
      <c r="G17">
        <v>5.8</v>
      </c>
      <c r="H17">
        <v>1.6890000000000001</v>
      </c>
      <c r="I17">
        <v>0.109</v>
      </c>
      <c r="J17">
        <v>-5.0000000000000001E-3</v>
      </c>
      <c r="K17">
        <v>0.67</v>
      </c>
      <c r="L17">
        <v>57</v>
      </c>
      <c r="M17" s="4">
        <v>350</v>
      </c>
      <c r="N17">
        <v>0.01</v>
      </c>
      <c r="O17">
        <v>10.01</v>
      </c>
      <c r="P17">
        <v>0.79</v>
      </c>
      <c r="Q17">
        <v>0.11</v>
      </c>
      <c r="R17">
        <v>0.18</v>
      </c>
      <c r="S17">
        <v>3.02</v>
      </c>
      <c r="T17">
        <v>77.78</v>
      </c>
      <c r="U17">
        <v>6.59</v>
      </c>
      <c r="V17">
        <v>0.67</v>
      </c>
      <c r="W17">
        <v>0.4</v>
      </c>
      <c r="X17">
        <v>0.28000000000000003</v>
      </c>
      <c r="Y17">
        <v>0.11</v>
      </c>
      <c r="Z17">
        <v>0.04</v>
      </c>
    </row>
    <row r="18" spans="1:26" x14ac:dyDescent="0.35">
      <c r="A18" t="s">
        <v>283</v>
      </c>
      <c r="B18" t="s">
        <v>278</v>
      </c>
      <c r="C18" t="s">
        <v>27</v>
      </c>
      <c r="D18" t="s">
        <v>25</v>
      </c>
      <c r="E18" t="s">
        <v>47</v>
      </c>
      <c r="F18">
        <v>0.26</v>
      </c>
      <c r="G18">
        <v>6.4</v>
      </c>
      <c r="H18">
        <v>1.806</v>
      </c>
      <c r="I18">
        <v>0.127</v>
      </c>
      <c r="J18">
        <v>-4.0000000000000001E-3</v>
      </c>
      <c r="K18">
        <v>0.33</v>
      </c>
      <c r="L18">
        <v>62</v>
      </c>
      <c r="M18" s="4">
        <v>405</v>
      </c>
      <c r="N18">
        <v>0.01</v>
      </c>
      <c r="O18">
        <v>10.42</v>
      </c>
      <c r="P18">
        <v>0.83</v>
      </c>
      <c r="Q18">
        <v>0.09</v>
      </c>
      <c r="R18">
        <v>0.15</v>
      </c>
      <c r="S18">
        <v>3.07</v>
      </c>
      <c r="T18">
        <v>77.7</v>
      </c>
      <c r="U18">
        <v>6.23</v>
      </c>
      <c r="V18">
        <v>0.67</v>
      </c>
      <c r="W18">
        <v>0.39</v>
      </c>
      <c r="X18">
        <v>0.26</v>
      </c>
      <c r="Y18">
        <v>0.11</v>
      </c>
      <c r="Z18">
        <v>0.05</v>
      </c>
    </row>
    <row r="19" spans="1:26" x14ac:dyDescent="0.35">
      <c r="A19" t="s">
        <v>284</v>
      </c>
      <c r="B19" t="s">
        <v>278</v>
      </c>
      <c r="C19" t="s">
        <v>27</v>
      </c>
      <c r="D19" t="s">
        <v>29</v>
      </c>
      <c r="E19" t="s">
        <v>48</v>
      </c>
      <c r="F19">
        <v>0.33</v>
      </c>
      <c r="G19">
        <v>8.5</v>
      </c>
      <c r="H19">
        <v>1.9239999999999999</v>
      </c>
      <c r="I19">
        <v>0.14699999999999999</v>
      </c>
      <c r="J19">
        <v>-1E-3</v>
      </c>
      <c r="K19">
        <v>0.77</v>
      </c>
      <c r="L19">
        <v>40</v>
      </c>
      <c r="M19" s="4">
        <v>295</v>
      </c>
      <c r="N19">
        <v>0.01</v>
      </c>
      <c r="O19">
        <v>11.87</v>
      </c>
      <c r="P19">
        <v>0.78</v>
      </c>
      <c r="Q19">
        <v>0.05</v>
      </c>
      <c r="R19">
        <v>0.1</v>
      </c>
      <c r="S19">
        <v>2.42</v>
      </c>
      <c r="T19">
        <v>74</v>
      </c>
      <c r="U19">
        <v>9.11</v>
      </c>
      <c r="V19">
        <v>0.71</v>
      </c>
      <c r="W19">
        <v>0.42</v>
      </c>
      <c r="X19">
        <v>0.36</v>
      </c>
      <c r="Y19">
        <v>0.12</v>
      </c>
      <c r="Z19">
        <v>0.06</v>
      </c>
    </row>
    <row r="20" spans="1:26" x14ac:dyDescent="0.35">
      <c r="A20" t="s">
        <v>277</v>
      </c>
      <c r="B20" t="s">
        <v>278</v>
      </c>
      <c r="C20" t="s">
        <v>24</v>
      </c>
      <c r="D20" t="s">
        <v>32</v>
      </c>
      <c r="E20" t="s">
        <v>49</v>
      </c>
      <c r="F20">
        <v>0.24</v>
      </c>
      <c r="G20">
        <v>8.4</v>
      </c>
      <c r="H20">
        <v>1.649</v>
      </c>
      <c r="I20">
        <v>0.121</v>
      </c>
      <c r="J20">
        <v>-4.0000000000000001E-3</v>
      </c>
      <c r="K20">
        <v>0.62</v>
      </c>
      <c r="L20">
        <v>62</v>
      </c>
      <c r="M20" s="4">
        <v>362</v>
      </c>
      <c r="N20">
        <v>0.01</v>
      </c>
      <c r="O20">
        <v>9.08</v>
      </c>
      <c r="P20">
        <v>0.61</v>
      </c>
      <c r="Q20">
        <v>0.1</v>
      </c>
      <c r="R20">
        <v>0.15</v>
      </c>
      <c r="S20">
        <v>3.19</v>
      </c>
      <c r="T20">
        <v>79.83</v>
      </c>
      <c r="U20">
        <v>5.59</v>
      </c>
      <c r="V20">
        <v>0.66</v>
      </c>
      <c r="W20">
        <v>0.37</v>
      </c>
      <c r="X20">
        <v>0.28000000000000003</v>
      </c>
      <c r="Y20">
        <v>0.1</v>
      </c>
      <c r="Z20">
        <v>0.04</v>
      </c>
    </row>
    <row r="21" spans="1:26" x14ac:dyDescent="0.35">
      <c r="A21" t="s">
        <v>277</v>
      </c>
      <c r="B21" t="s">
        <v>278</v>
      </c>
      <c r="C21" t="s">
        <v>24</v>
      </c>
      <c r="D21" t="s">
        <v>32</v>
      </c>
      <c r="E21" t="s">
        <v>50</v>
      </c>
      <c r="F21">
        <v>0.24</v>
      </c>
      <c r="G21">
        <v>8.4</v>
      </c>
      <c r="H21">
        <v>1.631</v>
      </c>
      <c r="I21">
        <v>0.11799999999999999</v>
      </c>
      <c r="J21">
        <v>-4.0000000000000001E-3</v>
      </c>
      <c r="K21">
        <v>0.64</v>
      </c>
      <c r="L21">
        <v>62</v>
      </c>
      <c r="M21" s="4">
        <v>362</v>
      </c>
      <c r="N21">
        <v>0.01</v>
      </c>
      <c r="O21">
        <v>9.3699999999999992</v>
      </c>
      <c r="P21">
        <v>0.65</v>
      </c>
      <c r="Q21">
        <v>0.08</v>
      </c>
      <c r="R21">
        <v>0.14000000000000001</v>
      </c>
      <c r="S21">
        <v>3.14</v>
      </c>
      <c r="T21">
        <v>79.98</v>
      </c>
      <c r="U21">
        <v>5.22</v>
      </c>
      <c r="V21">
        <v>0.64</v>
      </c>
      <c r="W21">
        <v>0.38</v>
      </c>
      <c r="X21">
        <v>0.26</v>
      </c>
      <c r="Y21">
        <v>0.11</v>
      </c>
      <c r="Z21">
        <v>0.04</v>
      </c>
    </row>
    <row r="22" spans="1:26" x14ac:dyDescent="0.35">
      <c r="A22" t="s">
        <v>285</v>
      </c>
      <c r="B22" t="s">
        <v>278</v>
      </c>
      <c r="C22" t="s">
        <v>27</v>
      </c>
      <c r="D22" t="s">
        <v>29</v>
      </c>
      <c r="E22" t="s">
        <v>51</v>
      </c>
      <c r="F22">
        <v>0.32</v>
      </c>
      <c r="G22">
        <v>8.1</v>
      </c>
      <c r="H22">
        <v>1.8120000000000001</v>
      </c>
      <c r="I22">
        <v>0.13900000000000001</v>
      </c>
      <c r="J22">
        <v>-2E-3</v>
      </c>
      <c r="K22">
        <v>0.82</v>
      </c>
      <c r="L22">
        <v>54</v>
      </c>
      <c r="M22" s="4">
        <v>339</v>
      </c>
      <c r="N22">
        <v>0.01</v>
      </c>
      <c r="O22">
        <v>10.63</v>
      </c>
      <c r="P22">
        <v>0.84</v>
      </c>
      <c r="Q22">
        <v>7.0000000000000007E-2</v>
      </c>
      <c r="R22">
        <v>0.08</v>
      </c>
      <c r="S22">
        <v>2.67</v>
      </c>
      <c r="T22">
        <v>76.09</v>
      </c>
      <c r="U22">
        <v>7.91</v>
      </c>
      <c r="V22">
        <v>0.68</v>
      </c>
      <c r="W22">
        <v>0.49</v>
      </c>
      <c r="X22">
        <v>0.3</v>
      </c>
      <c r="Y22">
        <v>0.17</v>
      </c>
      <c r="Z22">
        <v>0.06</v>
      </c>
    </row>
    <row r="23" spans="1:26" x14ac:dyDescent="0.35">
      <c r="A23" t="s">
        <v>279</v>
      </c>
      <c r="B23" t="s">
        <v>278</v>
      </c>
      <c r="C23" t="s">
        <v>27</v>
      </c>
      <c r="D23" t="s">
        <v>25</v>
      </c>
      <c r="E23" t="s">
        <v>52</v>
      </c>
      <c r="F23">
        <v>0.27</v>
      </c>
      <c r="G23">
        <v>6.7</v>
      </c>
      <c r="H23">
        <v>1.82</v>
      </c>
      <c r="I23">
        <v>0.13200000000000001</v>
      </c>
      <c r="J23">
        <v>-3.0000000000000001E-3</v>
      </c>
      <c r="K23">
        <v>0.71</v>
      </c>
      <c r="L23">
        <v>61</v>
      </c>
      <c r="M23" s="4">
        <v>373</v>
      </c>
      <c r="N23">
        <v>0.01</v>
      </c>
      <c r="O23">
        <v>9.91</v>
      </c>
      <c r="P23">
        <v>0.79</v>
      </c>
      <c r="Q23">
        <v>0.08</v>
      </c>
      <c r="R23">
        <v>0.08</v>
      </c>
      <c r="S23">
        <v>3.07</v>
      </c>
      <c r="T23">
        <v>78.14</v>
      </c>
      <c r="U23">
        <v>6.26</v>
      </c>
      <c r="V23">
        <v>0.72</v>
      </c>
      <c r="W23">
        <v>0.45</v>
      </c>
      <c r="X23">
        <v>0.3</v>
      </c>
      <c r="Y23">
        <v>0.13</v>
      </c>
      <c r="Z23">
        <v>0.06</v>
      </c>
    </row>
    <row r="24" spans="1:26" x14ac:dyDescent="0.35">
      <c r="A24" t="s">
        <v>279</v>
      </c>
      <c r="B24" t="s">
        <v>278</v>
      </c>
      <c r="C24" t="s">
        <v>27</v>
      </c>
      <c r="D24" t="s">
        <v>25</v>
      </c>
      <c r="E24" t="s">
        <v>53</v>
      </c>
      <c r="F24">
        <v>0.24</v>
      </c>
      <c r="G24">
        <v>4</v>
      </c>
      <c r="H24">
        <v>1.7090000000000001</v>
      </c>
      <c r="I24">
        <v>0.11600000000000001</v>
      </c>
      <c r="J24">
        <v>-4.0000000000000001E-3</v>
      </c>
      <c r="K24">
        <v>0.65</v>
      </c>
      <c r="L24">
        <v>67</v>
      </c>
      <c r="M24" s="4">
        <v>344</v>
      </c>
      <c r="N24">
        <v>0.01</v>
      </c>
      <c r="O24">
        <v>10.26</v>
      </c>
      <c r="P24">
        <v>0.79</v>
      </c>
      <c r="Q24">
        <v>0.09</v>
      </c>
      <c r="R24">
        <v>0.16</v>
      </c>
      <c r="S24">
        <v>3.04</v>
      </c>
      <c r="T24">
        <v>78.36</v>
      </c>
      <c r="U24">
        <v>5.96</v>
      </c>
      <c r="V24">
        <v>0.65</v>
      </c>
      <c r="W24">
        <v>0.39</v>
      </c>
      <c r="X24">
        <v>0.27</v>
      </c>
      <c r="Y24">
        <v>0.11</v>
      </c>
      <c r="Z24">
        <v>0.04</v>
      </c>
    </row>
    <row r="25" spans="1:26" x14ac:dyDescent="0.35">
      <c r="A25" t="s">
        <v>286</v>
      </c>
      <c r="B25" t="s">
        <v>278</v>
      </c>
      <c r="C25" t="s">
        <v>27</v>
      </c>
      <c r="D25" t="s">
        <v>29</v>
      </c>
      <c r="E25" t="s">
        <v>54</v>
      </c>
      <c r="F25">
        <v>0.36</v>
      </c>
      <c r="G25">
        <v>7.6</v>
      </c>
      <c r="H25">
        <v>2.052</v>
      </c>
      <c r="I25">
        <v>0.151</v>
      </c>
      <c r="J25">
        <v>-1E-3</v>
      </c>
      <c r="K25">
        <v>0.5</v>
      </c>
      <c r="L25">
        <v>49</v>
      </c>
      <c r="M25" s="4">
        <v>283</v>
      </c>
      <c r="N25">
        <v>0.01</v>
      </c>
      <c r="O25">
        <v>13.76</v>
      </c>
      <c r="P25">
        <v>1.01</v>
      </c>
      <c r="Q25">
        <v>0.05</v>
      </c>
      <c r="R25">
        <v>0.08</v>
      </c>
      <c r="S25">
        <v>2.25</v>
      </c>
      <c r="T25">
        <v>71.73</v>
      </c>
      <c r="U25">
        <v>10.47</v>
      </c>
      <c r="V25">
        <v>0.74</v>
      </c>
      <c r="W25">
        <v>0.41</v>
      </c>
      <c r="X25">
        <v>0.33</v>
      </c>
      <c r="Y25">
        <v>0.12</v>
      </c>
      <c r="Z25">
        <v>0.06</v>
      </c>
    </row>
    <row r="26" spans="1:26" x14ac:dyDescent="0.35">
      <c r="A26" t="s">
        <v>277</v>
      </c>
      <c r="B26" t="s">
        <v>278</v>
      </c>
      <c r="C26" t="s">
        <v>24</v>
      </c>
      <c r="D26" t="s">
        <v>25</v>
      </c>
      <c r="E26" t="s">
        <v>55</v>
      </c>
      <c r="F26">
        <v>0.23</v>
      </c>
      <c r="G26">
        <v>4.9000000000000004</v>
      </c>
      <c r="H26">
        <v>1.5960000000000001</v>
      </c>
      <c r="I26">
        <v>0.114</v>
      </c>
      <c r="J26">
        <v>-4.0000000000000001E-3</v>
      </c>
      <c r="K26">
        <v>0.36</v>
      </c>
      <c r="L26">
        <v>60</v>
      </c>
      <c r="M26" s="4">
        <v>293</v>
      </c>
      <c r="N26">
        <v>0.01</v>
      </c>
      <c r="O26">
        <v>8.76</v>
      </c>
      <c r="P26">
        <v>0.64</v>
      </c>
      <c r="Q26">
        <v>0.13</v>
      </c>
      <c r="R26">
        <v>0.2</v>
      </c>
      <c r="S26">
        <v>3.46</v>
      </c>
      <c r="T26">
        <v>78.39</v>
      </c>
      <c r="U26">
        <v>6.8</v>
      </c>
      <c r="V26">
        <v>0.73</v>
      </c>
      <c r="W26">
        <v>0.42</v>
      </c>
      <c r="X26">
        <v>0.31</v>
      </c>
      <c r="Y26">
        <v>0.11</v>
      </c>
      <c r="Z26">
        <v>0.04</v>
      </c>
    </row>
    <row r="27" spans="1:26" x14ac:dyDescent="0.35">
      <c r="A27" t="s">
        <v>282</v>
      </c>
      <c r="B27" t="s">
        <v>278</v>
      </c>
      <c r="C27" t="s">
        <v>27</v>
      </c>
      <c r="D27" t="s">
        <v>25</v>
      </c>
      <c r="E27" t="s">
        <v>56</v>
      </c>
      <c r="F27">
        <v>0.26</v>
      </c>
      <c r="G27">
        <v>4</v>
      </c>
      <c r="H27">
        <v>1.8220000000000001</v>
      </c>
      <c r="I27">
        <v>0.13900000000000001</v>
      </c>
      <c r="J27">
        <v>-3.0000000000000001E-3</v>
      </c>
      <c r="K27">
        <v>0.66</v>
      </c>
      <c r="L27">
        <v>58</v>
      </c>
      <c r="M27" s="4">
        <v>282</v>
      </c>
      <c r="N27">
        <v>0.01</v>
      </c>
      <c r="O27">
        <v>11.73</v>
      </c>
      <c r="P27">
        <v>0.96</v>
      </c>
      <c r="Q27">
        <v>0.09</v>
      </c>
      <c r="R27">
        <v>0.15</v>
      </c>
      <c r="S27">
        <v>2.76</v>
      </c>
      <c r="T27">
        <v>75.09</v>
      </c>
      <c r="U27">
        <v>7.65</v>
      </c>
      <c r="V27">
        <v>0.7</v>
      </c>
      <c r="W27">
        <v>0.4</v>
      </c>
      <c r="X27">
        <v>0.3</v>
      </c>
      <c r="Y27">
        <v>0.11</v>
      </c>
      <c r="Z27">
        <v>0.05</v>
      </c>
    </row>
    <row r="28" spans="1:26" x14ac:dyDescent="0.35">
      <c r="A28" t="s">
        <v>279</v>
      </c>
      <c r="B28" t="s">
        <v>278</v>
      </c>
      <c r="C28" t="s">
        <v>27</v>
      </c>
      <c r="D28" t="s">
        <v>25</v>
      </c>
      <c r="E28" t="s">
        <v>57</v>
      </c>
      <c r="F28">
        <v>0.24</v>
      </c>
      <c r="G28">
        <v>5.8</v>
      </c>
      <c r="H28">
        <v>1.7949999999999999</v>
      </c>
      <c r="I28">
        <v>0.13500000000000001</v>
      </c>
      <c r="J28">
        <v>-3.0000000000000001E-3</v>
      </c>
      <c r="K28">
        <v>0.78</v>
      </c>
      <c r="L28">
        <v>62</v>
      </c>
      <c r="M28" s="4">
        <v>361</v>
      </c>
      <c r="N28">
        <v>0.01</v>
      </c>
      <c r="O28">
        <v>10.24</v>
      </c>
      <c r="P28">
        <v>0.74</v>
      </c>
      <c r="Q28">
        <v>0.09</v>
      </c>
      <c r="R28">
        <v>0.14000000000000001</v>
      </c>
      <c r="S28">
        <v>2.93</v>
      </c>
      <c r="T28">
        <v>78.290000000000006</v>
      </c>
      <c r="U28">
        <v>5.98</v>
      </c>
      <c r="V28">
        <v>0.66</v>
      </c>
      <c r="W28">
        <v>0.4</v>
      </c>
      <c r="X28">
        <v>0.28000000000000003</v>
      </c>
      <c r="Y28">
        <v>0.11</v>
      </c>
      <c r="Z28">
        <v>0.05</v>
      </c>
    </row>
    <row r="29" spans="1:26" x14ac:dyDescent="0.35">
      <c r="A29" t="s">
        <v>279</v>
      </c>
      <c r="B29" t="s">
        <v>278</v>
      </c>
      <c r="C29" t="s">
        <v>27</v>
      </c>
      <c r="D29" t="s">
        <v>25</v>
      </c>
      <c r="E29" t="s">
        <v>58</v>
      </c>
      <c r="F29">
        <v>0.26</v>
      </c>
      <c r="G29">
        <v>6.6</v>
      </c>
      <c r="H29">
        <v>1.802</v>
      </c>
      <c r="I29">
        <v>0.13</v>
      </c>
      <c r="J29">
        <v>-4.0000000000000001E-3</v>
      </c>
      <c r="K29">
        <v>0.84</v>
      </c>
      <c r="L29">
        <v>62</v>
      </c>
      <c r="M29" s="4">
        <v>385</v>
      </c>
      <c r="N29">
        <v>0.01</v>
      </c>
      <c r="O29">
        <v>11.08</v>
      </c>
      <c r="P29">
        <v>0.82</v>
      </c>
      <c r="Q29">
        <v>0.09</v>
      </c>
      <c r="R29">
        <v>0.16</v>
      </c>
      <c r="S29">
        <v>2.65</v>
      </c>
      <c r="T29">
        <v>77.430000000000007</v>
      </c>
      <c r="U29">
        <v>6.87</v>
      </c>
      <c r="V29">
        <v>0.63</v>
      </c>
      <c r="W29">
        <v>0.39</v>
      </c>
      <c r="X29">
        <v>0.28999999999999998</v>
      </c>
      <c r="Y29">
        <v>0.11</v>
      </c>
      <c r="Z29">
        <v>0.05</v>
      </c>
    </row>
    <row r="30" spans="1:26" x14ac:dyDescent="0.35">
      <c r="A30" t="s">
        <v>277</v>
      </c>
      <c r="B30" t="s">
        <v>278</v>
      </c>
      <c r="C30" t="s">
        <v>24</v>
      </c>
      <c r="D30" t="s">
        <v>32</v>
      </c>
      <c r="E30" t="s">
        <v>59</v>
      </c>
      <c r="F30">
        <v>0.2</v>
      </c>
      <c r="G30">
        <v>4.7</v>
      </c>
      <c r="H30">
        <v>1.569</v>
      </c>
      <c r="I30">
        <v>8.6999999999999994E-2</v>
      </c>
      <c r="J30">
        <v>-2E-3</v>
      </c>
      <c r="K30">
        <v>0.47</v>
      </c>
      <c r="L30">
        <v>74</v>
      </c>
      <c r="M30" s="4">
        <v>280</v>
      </c>
      <c r="N30">
        <v>0.01</v>
      </c>
      <c r="O30">
        <v>12.96</v>
      </c>
      <c r="P30">
        <v>1.0900000000000001</v>
      </c>
      <c r="Q30">
        <v>0.13</v>
      </c>
      <c r="R30">
        <v>0.26</v>
      </c>
      <c r="S30">
        <v>2.0499999999999998</v>
      </c>
      <c r="T30">
        <v>73.17</v>
      </c>
      <c r="U30">
        <v>9.0399999999999991</v>
      </c>
      <c r="V30">
        <v>0.5</v>
      </c>
      <c r="W30">
        <v>0.36</v>
      </c>
      <c r="X30">
        <v>0.28000000000000003</v>
      </c>
      <c r="Y30">
        <v>0.11</v>
      </c>
      <c r="Z30">
        <v>0.04</v>
      </c>
    </row>
    <row r="31" spans="1:26" x14ac:dyDescent="0.35">
      <c r="A31" t="s">
        <v>277</v>
      </c>
      <c r="B31" t="s">
        <v>278</v>
      </c>
      <c r="C31" t="s">
        <v>24</v>
      </c>
      <c r="D31" t="s">
        <v>32</v>
      </c>
      <c r="E31" t="s">
        <v>60</v>
      </c>
      <c r="F31">
        <v>0.23</v>
      </c>
      <c r="G31">
        <v>7</v>
      </c>
      <c r="H31">
        <v>1.647</v>
      </c>
      <c r="I31">
        <v>0.11899999999999999</v>
      </c>
      <c r="J31">
        <v>-3.0000000000000001E-3</v>
      </c>
      <c r="K31">
        <v>0.66</v>
      </c>
      <c r="L31">
        <v>61</v>
      </c>
      <c r="M31" s="4">
        <v>327</v>
      </c>
      <c r="N31">
        <v>0.01</v>
      </c>
      <c r="O31">
        <v>9.56</v>
      </c>
      <c r="P31">
        <v>0.67</v>
      </c>
      <c r="Q31">
        <v>0.09</v>
      </c>
      <c r="R31">
        <v>0.15</v>
      </c>
      <c r="S31">
        <v>3.16</v>
      </c>
      <c r="T31">
        <v>79.489999999999995</v>
      </c>
      <c r="U31">
        <v>5.39</v>
      </c>
      <c r="V31">
        <v>0.66</v>
      </c>
      <c r="W31">
        <v>0.39</v>
      </c>
      <c r="X31">
        <v>0.27</v>
      </c>
      <c r="Y31">
        <v>0.11</v>
      </c>
      <c r="Z31">
        <v>0.04</v>
      </c>
    </row>
    <row r="32" spans="1:26" x14ac:dyDescent="0.35">
      <c r="A32" t="s">
        <v>277</v>
      </c>
      <c r="B32" t="s">
        <v>278</v>
      </c>
      <c r="C32" t="s">
        <v>24</v>
      </c>
      <c r="D32" t="s">
        <v>25</v>
      </c>
      <c r="E32" t="s">
        <v>61</v>
      </c>
      <c r="F32">
        <v>0.2</v>
      </c>
      <c r="G32">
        <v>6.2</v>
      </c>
      <c r="H32">
        <v>1.726</v>
      </c>
      <c r="I32">
        <v>0.13700000000000001</v>
      </c>
      <c r="J32">
        <v>-5.0000000000000001E-3</v>
      </c>
      <c r="K32">
        <v>0.52</v>
      </c>
      <c r="L32">
        <v>69</v>
      </c>
      <c r="M32" s="4">
        <v>458</v>
      </c>
      <c r="N32">
        <v>0.01</v>
      </c>
      <c r="O32">
        <v>10.029999999999999</v>
      </c>
      <c r="P32">
        <v>0.8</v>
      </c>
      <c r="Q32">
        <v>0.11</v>
      </c>
      <c r="R32">
        <v>0.17</v>
      </c>
      <c r="S32">
        <v>3.39</v>
      </c>
      <c r="T32">
        <v>78.23</v>
      </c>
      <c r="U32">
        <v>5.74</v>
      </c>
      <c r="V32">
        <v>0.71</v>
      </c>
      <c r="W32">
        <v>0.4</v>
      </c>
      <c r="X32">
        <v>0.27</v>
      </c>
      <c r="Y32">
        <v>0.1</v>
      </c>
      <c r="Z32">
        <v>0.05</v>
      </c>
    </row>
    <row r="33" spans="1:26" x14ac:dyDescent="0.35">
      <c r="A33" t="s">
        <v>277</v>
      </c>
      <c r="B33" t="s">
        <v>278</v>
      </c>
      <c r="C33" t="s">
        <v>24</v>
      </c>
      <c r="D33" t="s">
        <v>25</v>
      </c>
      <c r="E33" t="s">
        <v>62</v>
      </c>
      <c r="F33">
        <v>0.25</v>
      </c>
      <c r="G33">
        <v>7.4</v>
      </c>
      <c r="H33">
        <v>1.7749999999999999</v>
      </c>
      <c r="I33">
        <v>0.115</v>
      </c>
      <c r="J33">
        <v>-3.0000000000000001E-3</v>
      </c>
      <c r="K33">
        <v>0.61</v>
      </c>
      <c r="L33">
        <v>65</v>
      </c>
      <c r="M33" s="4">
        <v>267</v>
      </c>
      <c r="N33">
        <v>0.02</v>
      </c>
      <c r="O33">
        <v>11.02</v>
      </c>
      <c r="P33">
        <v>0.96</v>
      </c>
      <c r="Q33">
        <v>0.08</v>
      </c>
      <c r="R33">
        <v>0.15</v>
      </c>
      <c r="S33">
        <v>3.03</v>
      </c>
      <c r="T33">
        <v>76.510000000000005</v>
      </c>
      <c r="U33">
        <v>6.75</v>
      </c>
      <c r="V33">
        <v>0.66</v>
      </c>
      <c r="W33">
        <v>0.39</v>
      </c>
      <c r="X33">
        <v>0.28000000000000003</v>
      </c>
      <c r="Y33">
        <v>0.11</v>
      </c>
      <c r="Z33">
        <v>0.05</v>
      </c>
    </row>
    <row r="34" spans="1:26" x14ac:dyDescent="0.35">
      <c r="A34" t="s">
        <v>279</v>
      </c>
      <c r="B34" t="s">
        <v>278</v>
      </c>
      <c r="C34" t="s">
        <v>27</v>
      </c>
      <c r="D34" t="s">
        <v>25</v>
      </c>
      <c r="E34" t="s">
        <v>63</v>
      </c>
      <c r="F34">
        <v>0.25</v>
      </c>
      <c r="G34">
        <v>4.8</v>
      </c>
      <c r="H34">
        <v>1.671</v>
      </c>
      <c r="I34">
        <v>0.114</v>
      </c>
      <c r="J34">
        <v>-3.0000000000000001E-3</v>
      </c>
      <c r="K34">
        <v>0.74</v>
      </c>
      <c r="L34">
        <v>68</v>
      </c>
      <c r="M34" s="4">
        <v>346</v>
      </c>
      <c r="N34">
        <v>0.01</v>
      </c>
      <c r="O34">
        <v>10.99</v>
      </c>
      <c r="P34">
        <v>0.87</v>
      </c>
      <c r="Q34">
        <v>0.1</v>
      </c>
      <c r="R34">
        <v>0.18</v>
      </c>
      <c r="S34">
        <v>2.67</v>
      </c>
      <c r="T34">
        <v>77.05</v>
      </c>
      <c r="U34">
        <v>6.65</v>
      </c>
      <c r="V34">
        <v>0.63</v>
      </c>
      <c r="W34">
        <v>0.38</v>
      </c>
      <c r="X34">
        <v>0.28000000000000003</v>
      </c>
      <c r="Y34">
        <v>0.11</v>
      </c>
      <c r="Z34">
        <v>0.04</v>
      </c>
    </row>
    <row r="35" spans="1:26" x14ac:dyDescent="0.35">
      <c r="A35" t="s">
        <v>283</v>
      </c>
      <c r="B35" t="s">
        <v>278</v>
      </c>
      <c r="C35" t="s">
        <v>27</v>
      </c>
      <c r="D35" t="s">
        <v>25</v>
      </c>
      <c r="E35" t="s">
        <v>64</v>
      </c>
      <c r="F35">
        <v>0.22</v>
      </c>
      <c r="G35">
        <v>6.4</v>
      </c>
      <c r="H35">
        <v>1.6279999999999999</v>
      </c>
      <c r="I35">
        <v>0.115</v>
      </c>
      <c r="J35">
        <v>-4.0000000000000001E-3</v>
      </c>
      <c r="K35">
        <v>0.68</v>
      </c>
      <c r="L35">
        <v>68</v>
      </c>
      <c r="M35" s="4">
        <v>367</v>
      </c>
      <c r="N35">
        <v>0.01</v>
      </c>
      <c r="O35">
        <v>10.78</v>
      </c>
      <c r="P35">
        <v>0.79</v>
      </c>
      <c r="Q35">
        <v>0.09</v>
      </c>
      <c r="R35">
        <v>0.16</v>
      </c>
      <c r="S35">
        <v>3</v>
      </c>
      <c r="T35">
        <v>78.33</v>
      </c>
      <c r="U35">
        <v>6.14</v>
      </c>
      <c r="V35">
        <v>0.61</v>
      </c>
      <c r="W35">
        <v>0.37</v>
      </c>
      <c r="X35">
        <v>0.26</v>
      </c>
      <c r="Y35">
        <v>0.11</v>
      </c>
      <c r="Z35">
        <v>0.05</v>
      </c>
    </row>
    <row r="36" spans="1:26" x14ac:dyDescent="0.35">
      <c r="A36" t="s">
        <v>279</v>
      </c>
      <c r="B36" t="s">
        <v>278</v>
      </c>
      <c r="C36" t="s">
        <v>27</v>
      </c>
      <c r="D36" t="s">
        <v>25</v>
      </c>
      <c r="E36" t="s">
        <v>65</v>
      </c>
      <c r="F36">
        <v>0.24</v>
      </c>
      <c r="G36">
        <v>6.7</v>
      </c>
      <c r="H36">
        <v>1.746</v>
      </c>
      <c r="I36">
        <v>0.129</v>
      </c>
      <c r="J36">
        <v>-3.0000000000000001E-3</v>
      </c>
      <c r="K36">
        <v>0.75</v>
      </c>
      <c r="L36">
        <v>63</v>
      </c>
      <c r="M36" s="4">
        <v>378</v>
      </c>
      <c r="N36">
        <v>0.02</v>
      </c>
      <c r="O36">
        <v>10.61</v>
      </c>
      <c r="P36">
        <v>0.74</v>
      </c>
      <c r="Q36">
        <v>0.08</v>
      </c>
      <c r="R36">
        <v>0.13</v>
      </c>
      <c r="S36">
        <v>2.98</v>
      </c>
      <c r="T36">
        <v>77.930000000000007</v>
      </c>
      <c r="U36">
        <v>6.06</v>
      </c>
      <c r="V36">
        <v>0.63</v>
      </c>
      <c r="W36">
        <v>0.39</v>
      </c>
      <c r="X36">
        <v>0.3</v>
      </c>
      <c r="Y36">
        <v>0.1</v>
      </c>
      <c r="Z36">
        <v>0.04</v>
      </c>
    </row>
    <row r="37" spans="1:26" x14ac:dyDescent="0.35">
      <c r="A37" t="s">
        <v>279</v>
      </c>
      <c r="B37" t="s">
        <v>278</v>
      </c>
      <c r="C37" t="s">
        <v>27</v>
      </c>
      <c r="D37" t="s">
        <v>25</v>
      </c>
      <c r="E37" t="s">
        <v>66</v>
      </c>
      <c r="F37">
        <v>0.25</v>
      </c>
      <c r="G37">
        <v>5.9</v>
      </c>
      <c r="H37">
        <v>1.6870000000000001</v>
      </c>
      <c r="I37">
        <v>0.121</v>
      </c>
      <c r="J37">
        <v>-4.0000000000000001E-3</v>
      </c>
      <c r="K37">
        <v>0.7</v>
      </c>
      <c r="L37">
        <v>66</v>
      </c>
      <c r="M37" s="4">
        <v>360</v>
      </c>
      <c r="N37">
        <v>0.01</v>
      </c>
      <c r="O37">
        <v>10.59</v>
      </c>
      <c r="P37">
        <v>0.79</v>
      </c>
      <c r="Q37">
        <v>0.08</v>
      </c>
      <c r="R37">
        <v>0.16</v>
      </c>
      <c r="S37">
        <v>3.04</v>
      </c>
      <c r="T37">
        <v>77.8</v>
      </c>
      <c r="U37">
        <v>6.07</v>
      </c>
      <c r="V37">
        <v>0.63</v>
      </c>
      <c r="W37">
        <v>0.39</v>
      </c>
      <c r="X37">
        <v>0.28000000000000003</v>
      </c>
      <c r="Y37">
        <v>0.11</v>
      </c>
      <c r="Z37">
        <v>0.06</v>
      </c>
    </row>
    <row r="38" spans="1:26" x14ac:dyDescent="0.35">
      <c r="A38" t="s">
        <v>277</v>
      </c>
      <c r="B38" t="s">
        <v>278</v>
      </c>
      <c r="C38" t="s">
        <v>24</v>
      </c>
      <c r="D38" t="s">
        <v>32</v>
      </c>
      <c r="E38" t="s">
        <v>67</v>
      </c>
      <c r="F38">
        <v>0.25</v>
      </c>
      <c r="G38">
        <v>5</v>
      </c>
      <c r="H38">
        <v>1.7629999999999999</v>
      </c>
      <c r="I38">
        <v>0.10299999999999999</v>
      </c>
      <c r="J38">
        <v>-3.0000000000000001E-3</v>
      </c>
      <c r="K38">
        <v>0.86</v>
      </c>
      <c r="L38">
        <v>60</v>
      </c>
      <c r="M38" s="4">
        <v>272</v>
      </c>
      <c r="N38">
        <v>0.01</v>
      </c>
      <c r="O38">
        <v>12.4</v>
      </c>
      <c r="P38">
        <v>1.1599999999999999</v>
      </c>
      <c r="Q38">
        <v>0.1</v>
      </c>
      <c r="R38">
        <v>0.19</v>
      </c>
      <c r="S38">
        <v>2.06</v>
      </c>
      <c r="T38">
        <v>74.540000000000006</v>
      </c>
      <c r="U38">
        <v>8.06</v>
      </c>
      <c r="V38">
        <v>0.61</v>
      </c>
      <c r="W38">
        <v>0.37</v>
      </c>
      <c r="X38">
        <v>0.31</v>
      </c>
      <c r="Y38">
        <v>0.12</v>
      </c>
      <c r="Z38">
        <v>0.06</v>
      </c>
    </row>
    <row r="39" spans="1:26" x14ac:dyDescent="0.35">
      <c r="A39" t="s">
        <v>277</v>
      </c>
      <c r="B39" t="s">
        <v>278</v>
      </c>
      <c r="C39" t="s">
        <v>24</v>
      </c>
      <c r="D39" t="s">
        <v>32</v>
      </c>
      <c r="E39" t="s">
        <v>68</v>
      </c>
      <c r="F39">
        <v>0.2</v>
      </c>
      <c r="G39">
        <v>4</v>
      </c>
      <c r="H39">
        <v>1.472</v>
      </c>
      <c r="I39">
        <v>8.6999999999999994E-2</v>
      </c>
      <c r="J39">
        <v>-2E-3</v>
      </c>
      <c r="K39">
        <v>0.51</v>
      </c>
      <c r="L39">
        <v>70</v>
      </c>
      <c r="M39" s="4">
        <v>346</v>
      </c>
      <c r="N39">
        <v>0.01</v>
      </c>
      <c r="O39">
        <v>12.96</v>
      </c>
      <c r="P39">
        <v>1.08</v>
      </c>
      <c r="Q39">
        <v>0.13</v>
      </c>
      <c r="R39">
        <v>0.26</v>
      </c>
      <c r="S39">
        <v>2</v>
      </c>
      <c r="T39">
        <v>73.19</v>
      </c>
      <c r="U39">
        <v>9.07</v>
      </c>
      <c r="V39">
        <v>0.5</v>
      </c>
      <c r="W39">
        <v>0.37</v>
      </c>
      <c r="X39">
        <v>0.28000000000000003</v>
      </c>
      <c r="Y39">
        <v>0.11</v>
      </c>
      <c r="Z39">
        <v>0.04</v>
      </c>
    </row>
    <row r="40" spans="1:26" x14ac:dyDescent="0.35">
      <c r="A40" t="s">
        <v>287</v>
      </c>
      <c r="B40" t="s">
        <v>278</v>
      </c>
      <c r="C40" t="s">
        <v>27</v>
      </c>
      <c r="D40" t="s">
        <v>25</v>
      </c>
      <c r="E40" t="s">
        <v>69</v>
      </c>
      <c r="F40">
        <v>0.27</v>
      </c>
      <c r="G40">
        <v>6.6</v>
      </c>
      <c r="H40">
        <v>1.742</v>
      </c>
      <c r="I40">
        <v>0.13</v>
      </c>
      <c r="J40">
        <v>-3.0000000000000001E-3</v>
      </c>
      <c r="K40">
        <v>0.78</v>
      </c>
      <c r="L40">
        <v>64</v>
      </c>
      <c r="M40" s="4">
        <v>406</v>
      </c>
      <c r="N40">
        <v>0.01</v>
      </c>
      <c r="O40">
        <v>10.42</v>
      </c>
      <c r="P40">
        <v>0.74</v>
      </c>
      <c r="Q40">
        <v>0.08</v>
      </c>
      <c r="R40">
        <v>0.13</v>
      </c>
      <c r="S40">
        <v>2.82</v>
      </c>
      <c r="T40">
        <v>78.19</v>
      </c>
      <c r="U40">
        <v>6.16</v>
      </c>
      <c r="V40">
        <v>0.63</v>
      </c>
      <c r="W40">
        <v>0.38</v>
      </c>
      <c r="X40">
        <v>0.28999999999999998</v>
      </c>
      <c r="Y40">
        <v>0.11</v>
      </c>
      <c r="Z40">
        <v>0.05</v>
      </c>
    </row>
    <row r="41" spans="1:26" x14ac:dyDescent="0.35">
      <c r="A41" t="s">
        <v>279</v>
      </c>
      <c r="B41" t="s">
        <v>278</v>
      </c>
      <c r="C41" t="s">
        <v>27</v>
      </c>
      <c r="D41" t="s">
        <v>25</v>
      </c>
      <c r="E41" t="s">
        <v>70</v>
      </c>
      <c r="F41">
        <v>0.26</v>
      </c>
      <c r="G41">
        <v>5.3</v>
      </c>
      <c r="H41">
        <v>1.7030000000000001</v>
      </c>
      <c r="I41">
        <v>0.115</v>
      </c>
      <c r="J41">
        <v>-4.0000000000000001E-3</v>
      </c>
      <c r="K41">
        <v>0.6</v>
      </c>
      <c r="L41">
        <v>66</v>
      </c>
      <c r="M41" s="4">
        <v>378</v>
      </c>
      <c r="N41">
        <v>0.02</v>
      </c>
      <c r="O41">
        <v>10.91</v>
      </c>
      <c r="P41">
        <v>0.89</v>
      </c>
      <c r="Q41">
        <v>0.1</v>
      </c>
      <c r="R41">
        <v>0.17</v>
      </c>
      <c r="S41">
        <v>2.73</v>
      </c>
      <c r="T41">
        <v>76.92</v>
      </c>
      <c r="U41">
        <v>6.79</v>
      </c>
      <c r="V41">
        <v>0.64</v>
      </c>
      <c r="W41">
        <v>0.38</v>
      </c>
      <c r="X41">
        <v>0.28999999999999998</v>
      </c>
      <c r="Y41">
        <v>0.11</v>
      </c>
      <c r="Z41">
        <v>0.05</v>
      </c>
    </row>
    <row r="42" spans="1:26" x14ac:dyDescent="0.35">
      <c r="A42" t="s">
        <v>279</v>
      </c>
      <c r="B42" t="s">
        <v>278</v>
      </c>
      <c r="C42" t="s">
        <v>27</v>
      </c>
      <c r="D42" t="s">
        <v>25</v>
      </c>
      <c r="E42" t="s">
        <v>71</v>
      </c>
      <c r="F42">
        <v>0.25</v>
      </c>
      <c r="G42">
        <v>5.0999999999999996</v>
      </c>
      <c r="H42">
        <v>1.6910000000000001</v>
      </c>
      <c r="I42">
        <v>0.114</v>
      </c>
      <c r="J42">
        <v>-4.0000000000000001E-3</v>
      </c>
      <c r="K42">
        <v>0.68</v>
      </c>
      <c r="L42">
        <v>64</v>
      </c>
      <c r="M42" s="4">
        <v>372</v>
      </c>
      <c r="N42">
        <v>0.01</v>
      </c>
      <c r="O42">
        <v>10.78</v>
      </c>
      <c r="P42">
        <v>0.83</v>
      </c>
      <c r="Q42">
        <v>0.09</v>
      </c>
      <c r="R42">
        <v>0.16</v>
      </c>
      <c r="S42">
        <v>2.78</v>
      </c>
      <c r="T42">
        <v>77.31</v>
      </c>
      <c r="U42">
        <v>6.55</v>
      </c>
      <c r="V42">
        <v>0.64</v>
      </c>
      <c r="W42">
        <v>0.38</v>
      </c>
      <c r="X42">
        <v>0.28000000000000003</v>
      </c>
      <c r="Y42">
        <v>0.11</v>
      </c>
      <c r="Z42">
        <v>0.06</v>
      </c>
    </row>
    <row r="43" spans="1:26" x14ac:dyDescent="0.35">
      <c r="A43" t="s">
        <v>279</v>
      </c>
      <c r="B43" t="s">
        <v>278</v>
      </c>
      <c r="C43" t="s">
        <v>27</v>
      </c>
      <c r="D43" t="s">
        <v>25</v>
      </c>
      <c r="E43" t="s">
        <v>72</v>
      </c>
      <c r="F43">
        <v>0.26</v>
      </c>
      <c r="G43">
        <v>6.5</v>
      </c>
      <c r="H43">
        <v>1.58</v>
      </c>
      <c r="I43">
        <v>0.10299999999999999</v>
      </c>
      <c r="J43">
        <v>-4.0000000000000001E-3</v>
      </c>
      <c r="K43">
        <v>0.56999999999999995</v>
      </c>
      <c r="L43">
        <v>62</v>
      </c>
      <c r="M43" s="4">
        <v>353</v>
      </c>
      <c r="N43">
        <v>0.01</v>
      </c>
      <c r="O43">
        <v>10.61</v>
      </c>
      <c r="P43">
        <v>0.84</v>
      </c>
      <c r="Q43">
        <v>0.1</v>
      </c>
      <c r="R43">
        <v>0.18</v>
      </c>
      <c r="S43">
        <v>2.76</v>
      </c>
      <c r="T43">
        <v>77.599999999999994</v>
      </c>
      <c r="U43">
        <v>6.49</v>
      </c>
      <c r="V43">
        <v>0.61</v>
      </c>
      <c r="W43">
        <v>0.38</v>
      </c>
      <c r="X43">
        <v>0.28000000000000003</v>
      </c>
      <c r="Y43">
        <v>0.11</v>
      </c>
      <c r="Z43">
        <v>0.05</v>
      </c>
    </row>
    <row r="44" spans="1:26" x14ac:dyDescent="0.35">
      <c r="A44" t="s">
        <v>288</v>
      </c>
      <c r="B44" t="s">
        <v>278</v>
      </c>
      <c r="C44" t="s">
        <v>27</v>
      </c>
      <c r="D44" t="s">
        <v>25</v>
      </c>
      <c r="E44" t="s">
        <v>73</v>
      </c>
      <c r="F44">
        <v>0.34</v>
      </c>
      <c r="G44">
        <v>5.8</v>
      </c>
      <c r="H44">
        <v>1.83</v>
      </c>
      <c r="I44">
        <v>0.115</v>
      </c>
      <c r="J44">
        <v>-4.0000000000000001E-3</v>
      </c>
      <c r="K44">
        <v>0.74</v>
      </c>
      <c r="L44">
        <v>60</v>
      </c>
      <c r="M44" s="4">
        <v>314</v>
      </c>
      <c r="N44">
        <v>0.01</v>
      </c>
      <c r="O44">
        <v>11.45</v>
      </c>
      <c r="P44">
        <v>1.01</v>
      </c>
      <c r="Q44">
        <v>0.06</v>
      </c>
      <c r="R44">
        <v>0.06</v>
      </c>
      <c r="S44">
        <v>2.81</v>
      </c>
      <c r="T44">
        <v>75.709999999999994</v>
      </c>
      <c r="U44">
        <v>7.32</v>
      </c>
      <c r="V44">
        <v>0.7</v>
      </c>
      <c r="W44">
        <v>0.42</v>
      </c>
      <c r="X44">
        <v>0.27</v>
      </c>
      <c r="Y44">
        <v>0.12</v>
      </c>
      <c r="Z44">
        <v>0.06</v>
      </c>
    </row>
    <row r="45" spans="1:26" x14ac:dyDescent="0.35">
      <c r="A45" t="s">
        <v>279</v>
      </c>
      <c r="B45" t="s">
        <v>278</v>
      </c>
      <c r="C45" t="s">
        <v>27</v>
      </c>
      <c r="D45" t="s">
        <v>25</v>
      </c>
      <c r="E45" t="s">
        <v>74</v>
      </c>
      <c r="F45">
        <v>0.28000000000000003</v>
      </c>
      <c r="G45">
        <v>5</v>
      </c>
      <c r="H45">
        <v>1.706</v>
      </c>
      <c r="I45">
        <v>0.114</v>
      </c>
      <c r="J45">
        <v>-4.0000000000000001E-3</v>
      </c>
      <c r="K45">
        <v>0.7</v>
      </c>
      <c r="L45">
        <v>56</v>
      </c>
      <c r="M45" s="4">
        <v>361</v>
      </c>
      <c r="N45">
        <v>0.01</v>
      </c>
      <c r="O45">
        <v>10.37</v>
      </c>
      <c r="P45">
        <v>0.82</v>
      </c>
      <c r="Q45">
        <v>0.09</v>
      </c>
      <c r="R45">
        <v>0.11</v>
      </c>
      <c r="S45">
        <v>3.07</v>
      </c>
      <c r="T45">
        <v>77.569999999999993</v>
      </c>
      <c r="U45">
        <v>6.37</v>
      </c>
      <c r="V45">
        <v>0.72</v>
      </c>
      <c r="W45">
        <v>0.43</v>
      </c>
      <c r="X45">
        <v>0.26</v>
      </c>
      <c r="Y45">
        <v>0.12</v>
      </c>
      <c r="Z45">
        <v>0.06</v>
      </c>
    </row>
    <row r="46" spans="1:26" x14ac:dyDescent="0.35">
      <c r="A46" t="s">
        <v>279</v>
      </c>
      <c r="B46" t="s">
        <v>278</v>
      </c>
      <c r="C46" t="s">
        <v>27</v>
      </c>
      <c r="D46" t="s">
        <v>25</v>
      </c>
      <c r="E46" t="s">
        <v>75</v>
      </c>
      <c r="F46">
        <v>0.28000000000000003</v>
      </c>
      <c r="G46">
        <v>5</v>
      </c>
      <c r="H46">
        <v>1.659</v>
      </c>
      <c r="I46">
        <v>0.11</v>
      </c>
      <c r="J46">
        <v>-4.0000000000000001E-3</v>
      </c>
      <c r="K46">
        <v>0.65</v>
      </c>
      <c r="L46">
        <v>68</v>
      </c>
      <c r="M46" s="4">
        <v>365</v>
      </c>
      <c r="N46">
        <v>0.01</v>
      </c>
      <c r="O46">
        <v>10.06</v>
      </c>
      <c r="P46">
        <v>0.78</v>
      </c>
      <c r="Q46">
        <v>0.11</v>
      </c>
      <c r="R46">
        <v>0.13</v>
      </c>
      <c r="S46">
        <v>3.11</v>
      </c>
      <c r="T46">
        <v>78.17</v>
      </c>
      <c r="U46">
        <v>6.02</v>
      </c>
      <c r="V46">
        <v>0.73</v>
      </c>
      <c r="W46">
        <v>0.43</v>
      </c>
      <c r="X46">
        <v>0.28000000000000003</v>
      </c>
      <c r="Y46">
        <v>0.11</v>
      </c>
      <c r="Z46">
        <v>0.06</v>
      </c>
    </row>
    <row r="47" spans="1:26" x14ac:dyDescent="0.35">
      <c r="A47" t="s">
        <v>285</v>
      </c>
      <c r="B47" t="s">
        <v>278</v>
      </c>
      <c r="C47" t="s">
        <v>27</v>
      </c>
      <c r="D47" t="s">
        <v>29</v>
      </c>
      <c r="E47" t="s">
        <v>76</v>
      </c>
      <c r="F47">
        <v>0.35</v>
      </c>
      <c r="G47">
        <v>5.9</v>
      </c>
      <c r="H47">
        <v>1.829</v>
      </c>
      <c r="I47">
        <v>0.14099999999999999</v>
      </c>
      <c r="J47">
        <v>-1E-3</v>
      </c>
      <c r="K47">
        <v>0.87</v>
      </c>
      <c r="L47">
        <v>51</v>
      </c>
      <c r="M47" s="4">
        <v>330</v>
      </c>
      <c r="N47">
        <v>0.01</v>
      </c>
      <c r="O47">
        <v>11.23</v>
      </c>
      <c r="P47">
        <v>0.83</v>
      </c>
      <c r="Q47">
        <v>7.0000000000000007E-2</v>
      </c>
      <c r="R47">
        <v>0.11</v>
      </c>
      <c r="S47">
        <v>2.5499999999999998</v>
      </c>
      <c r="T47">
        <v>74.930000000000007</v>
      </c>
      <c r="U47">
        <v>8.58</v>
      </c>
      <c r="V47">
        <v>0.67</v>
      </c>
      <c r="W47">
        <v>0.49</v>
      </c>
      <c r="X47">
        <v>0.3</v>
      </c>
      <c r="Y47">
        <v>0.17</v>
      </c>
      <c r="Z47">
        <v>0.06</v>
      </c>
    </row>
    <row r="48" spans="1:26" x14ac:dyDescent="0.35">
      <c r="A48" t="s">
        <v>277</v>
      </c>
      <c r="B48" t="s">
        <v>278</v>
      </c>
      <c r="C48" t="s">
        <v>24</v>
      </c>
      <c r="D48" t="s">
        <v>32</v>
      </c>
      <c r="E48" t="s">
        <v>77</v>
      </c>
      <c r="F48">
        <v>0.26</v>
      </c>
      <c r="G48">
        <v>7.7</v>
      </c>
      <c r="H48">
        <v>1.5669999999999999</v>
      </c>
      <c r="I48">
        <v>0.13</v>
      </c>
      <c r="J48">
        <v>-5.0000000000000001E-3</v>
      </c>
      <c r="K48">
        <v>0.86</v>
      </c>
      <c r="L48">
        <v>73</v>
      </c>
      <c r="M48" s="4">
        <v>420</v>
      </c>
      <c r="N48">
        <v>0.01</v>
      </c>
      <c r="O48">
        <v>9.5500000000000007</v>
      </c>
      <c r="P48">
        <v>0.61</v>
      </c>
      <c r="Q48">
        <v>0.06</v>
      </c>
      <c r="R48">
        <v>0.11</v>
      </c>
      <c r="S48">
        <v>3.1</v>
      </c>
      <c r="T48">
        <v>80.53</v>
      </c>
      <c r="U48">
        <v>4.66</v>
      </c>
      <c r="V48">
        <v>0.61</v>
      </c>
      <c r="W48">
        <v>0.36</v>
      </c>
      <c r="X48">
        <v>0.25</v>
      </c>
      <c r="Y48">
        <v>0.11</v>
      </c>
      <c r="Z48">
        <v>0.04</v>
      </c>
    </row>
    <row r="49" spans="1:26" x14ac:dyDescent="0.35">
      <c r="A49" t="s">
        <v>277</v>
      </c>
      <c r="B49" t="s">
        <v>278</v>
      </c>
      <c r="C49" t="s">
        <v>24</v>
      </c>
      <c r="D49" t="s">
        <v>32</v>
      </c>
      <c r="E49" t="s">
        <v>78</v>
      </c>
      <c r="F49">
        <v>0.21</v>
      </c>
      <c r="G49">
        <v>6.1</v>
      </c>
      <c r="H49">
        <v>1.6160000000000001</v>
      </c>
      <c r="I49">
        <v>0.115</v>
      </c>
      <c r="J49">
        <v>-5.0000000000000001E-3</v>
      </c>
      <c r="K49">
        <v>0.56999999999999995</v>
      </c>
      <c r="L49">
        <v>66</v>
      </c>
      <c r="M49" s="4">
        <v>346</v>
      </c>
      <c r="N49">
        <v>0.01</v>
      </c>
      <c r="O49">
        <v>9.4499999999999993</v>
      </c>
      <c r="P49">
        <v>0.67</v>
      </c>
      <c r="Q49">
        <v>0.11</v>
      </c>
      <c r="R49">
        <v>0.17</v>
      </c>
      <c r="S49">
        <v>3.29</v>
      </c>
      <c r="T49">
        <v>79.180000000000007</v>
      </c>
      <c r="U49">
        <v>5.57</v>
      </c>
      <c r="V49">
        <v>0.7</v>
      </c>
      <c r="W49">
        <v>0.4</v>
      </c>
      <c r="X49">
        <v>0.28999999999999998</v>
      </c>
      <c r="Y49">
        <v>0.11</v>
      </c>
      <c r="Z49">
        <v>0.04</v>
      </c>
    </row>
    <row r="50" spans="1:26" x14ac:dyDescent="0.35">
      <c r="A50" t="s">
        <v>277</v>
      </c>
      <c r="B50" t="s">
        <v>278</v>
      </c>
      <c r="C50" t="s">
        <v>24</v>
      </c>
      <c r="D50" t="s">
        <v>32</v>
      </c>
      <c r="E50" t="s">
        <v>79</v>
      </c>
      <c r="F50">
        <v>0.24</v>
      </c>
      <c r="G50">
        <v>5</v>
      </c>
      <c r="H50">
        <v>1.536</v>
      </c>
      <c r="I50">
        <v>8.5000000000000006E-2</v>
      </c>
      <c r="J50">
        <v>-3.0000000000000001E-3</v>
      </c>
      <c r="K50">
        <v>0.32</v>
      </c>
      <c r="L50">
        <v>65</v>
      </c>
      <c r="M50" s="4">
        <v>260</v>
      </c>
      <c r="N50">
        <v>0.01</v>
      </c>
      <c r="O50">
        <v>12.72</v>
      </c>
      <c r="P50">
        <v>1.21</v>
      </c>
      <c r="Q50">
        <v>0.13</v>
      </c>
      <c r="R50">
        <v>0.25</v>
      </c>
      <c r="S50">
        <v>1.98</v>
      </c>
      <c r="T50">
        <v>73.02</v>
      </c>
      <c r="U50">
        <v>9.2100000000000009</v>
      </c>
      <c r="V50">
        <v>0.67</v>
      </c>
      <c r="W50">
        <v>0.37</v>
      </c>
      <c r="X50">
        <v>0.28999999999999998</v>
      </c>
      <c r="Y50">
        <v>0.11</v>
      </c>
      <c r="Z50">
        <v>0.05</v>
      </c>
    </row>
    <row r="51" spans="1:26" x14ac:dyDescent="0.35">
      <c r="A51" t="s">
        <v>279</v>
      </c>
      <c r="B51" t="s">
        <v>278</v>
      </c>
      <c r="C51" t="s">
        <v>27</v>
      </c>
      <c r="D51" t="s">
        <v>25</v>
      </c>
      <c r="E51" t="s">
        <v>80</v>
      </c>
      <c r="F51">
        <v>0.3</v>
      </c>
      <c r="G51">
        <v>6.3</v>
      </c>
      <c r="H51">
        <v>1.8029999999999999</v>
      </c>
      <c r="I51">
        <v>0.13400000000000001</v>
      </c>
      <c r="J51">
        <v>0</v>
      </c>
      <c r="K51">
        <v>0.57999999999999996</v>
      </c>
      <c r="L51">
        <v>52</v>
      </c>
      <c r="M51" s="4">
        <v>312</v>
      </c>
      <c r="N51">
        <v>0.01</v>
      </c>
      <c r="O51">
        <v>13.29</v>
      </c>
      <c r="P51">
        <v>1.1399999999999999</v>
      </c>
      <c r="Q51">
        <v>0.08</v>
      </c>
      <c r="R51">
        <v>0.2</v>
      </c>
      <c r="S51">
        <v>2.39</v>
      </c>
      <c r="T51">
        <v>72.13</v>
      </c>
      <c r="U51">
        <v>9.27</v>
      </c>
      <c r="V51">
        <v>0.69</v>
      </c>
      <c r="W51">
        <v>0.4</v>
      </c>
      <c r="X51">
        <v>0.2</v>
      </c>
      <c r="Y51">
        <v>0.14000000000000001</v>
      </c>
      <c r="Z51">
        <v>0.06</v>
      </c>
    </row>
    <row r="52" spans="1:26" x14ac:dyDescent="0.35">
      <c r="A52" t="s">
        <v>277</v>
      </c>
      <c r="B52" t="s">
        <v>278</v>
      </c>
      <c r="C52" t="s">
        <v>24</v>
      </c>
      <c r="D52" t="s">
        <v>32</v>
      </c>
      <c r="E52" t="s">
        <v>81</v>
      </c>
      <c r="F52">
        <v>0.27</v>
      </c>
      <c r="G52">
        <v>5.3</v>
      </c>
      <c r="H52">
        <v>1.52</v>
      </c>
      <c r="I52">
        <v>0.12</v>
      </c>
      <c r="J52">
        <v>-5.0000000000000001E-3</v>
      </c>
      <c r="K52">
        <v>0.83</v>
      </c>
      <c r="L52">
        <v>73</v>
      </c>
      <c r="M52" s="4">
        <v>393</v>
      </c>
      <c r="N52">
        <v>0.01</v>
      </c>
      <c r="O52">
        <v>9.5399999999999991</v>
      </c>
      <c r="P52">
        <v>0.61</v>
      </c>
      <c r="Q52">
        <v>7.0000000000000007E-2</v>
      </c>
      <c r="R52">
        <v>0.11</v>
      </c>
      <c r="S52">
        <v>3.09</v>
      </c>
      <c r="T52">
        <v>80.489999999999995</v>
      </c>
      <c r="U52">
        <v>4.72</v>
      </c>
      <c r="V52">
        <v>0.61</v>
      </c>
      <c r="W52">
        <v>0.36</v>
      </c>
      <c r="X52">
        <v>0.25</v>
      </c>
      <c r="Y52">
        <v>0.11</v>
      </c>
      <c r="Z52">
        <v>0.04</v>
      </c>
    </row>
    <row r="53" spans="1:26" x14ac:dyDescent="0.35">
      <c r="A53" t="s">
        <v>277</v>
      </c>
      <c r="B53" t="s">
        <v>278</v>
      </c>
      <c r="C53" t="s">
        <v>24</v>
      </c>
      <c r="D53" t="s">
        <v>32</v>
      </c>
      <c r="E53" t="s">
        <v>82</v>
      </c>
      <c r="F53">
        <v>0.25</v>
      </c>
      <c r="G53">
        <v>5</v>
      </c>
      <c r="H53">
        <v>1.607</v>
      </c>
      <c r="I53">
        <v>0.11600000000000001</v>
      </c>
      <c r="J53">
        <v>-5.0000000000000001E-3</v>
      </c>
      <c r="K53">
        <v>0.68</v>
      </c>
      <c r="L53">
        <v>69</v>
      </c>
      <c r="M53" s="4">
        <v>367</v>
      </c>
      <c r="N53">
        <v>0.01</v>
      </c>
      <c r="O53">
        <v>9.49</v>
      </c>
      <c r="P53">
        <v>0.66</v>
      </c>
      <c r="Q53">
        <v>0.1</v>
      </c>
      <c r="R53">
        <v>0.16</v>
      </c>
      <c r="S53">
        <v>3.23</v>
      </c>
      <c r="T53">
        <v>79.540000000000006</v>
      </c>
      <c r="U53">
        <v>5.33</v>
      </c>
      <c r="V53">
        <v>0.68</v>
      </c>
      <c r="W53">
        <v>0.38</v>
      </c>
      <c r="X53">
        <v>0.27</v>
      </c>
      <c r="Y53">
        <v>0.11</v>
      </c>
      <c r="Z53">
        <v>0.05</v>
      </c>
    </row>
    <row r="54" spans="1:26" x14ac:dyDescent="0.35">
      <c r="A54" t="s">
        <v>282</v>
      </c>
      <c r="B54" t="s">
        <v>278</v>
      </c>
      <c r="C54" t="s">
        <v>27</v>
      </c>
      <c r="D54" t="s">
        <v>25</v>
      </c>
      <c r="E54" t="s">
        <v>83</v>
      </c>
      <c r="F54">
        <v>0.24</v>
      </c>
      <c r="G54">
        <v>6</v>
      </c>
      <c r="H54">
        <v>1.867</v>
      </c>
      <c r="I54">
        <v>0.14000000000000001</v>
      </c>
      <c r="J54">
        <v>-4.0000000000000001E-3</v>
      </c>
      <c r="K54">
        <v>0.87</v>
      </c>
      <c r="L54">
        <v>69</v>
      </c>
      <c r="M54" s="4">
        <v>366</v>
      </c>
      <c r="N54">
        <v>0.01</v>
      </c>
      <c r="O54">
        <v>10.24</v>
      </c>
      <c r="P54">
        <v>0.68</v>
      </c>
      <c r="Q54">
        <v>7.0000000000000007E-2</v>
      </c>
      <c r="R54">
        <v>0.11</v>
      </c>
      <c r="S54">
        <v>2.84</v>
      </c>
      <c r="T54">
        <v>78.31</v>
      </c>
      <c r="U54">
        <v>6.23</v>
      </c>
      <c r="V54">
        <v>0.66</v>
      </c>
      <c r="W54">
        <v>0.4</v>
      </c>
      <c r="X54">
        <v>0.3</v>
      </c>
      <c r="Y54">
        <v>0.11</v>
      </c>
      <c r="Z54">
        <v>0.04</v>
      </c>
    </row>
    <row r="55" spans="1:26" x14ac:dyDescent="0.35">
      <c r="A55" t="s">
        <v>279</v>
      </c>
      <c r="B55" t="s">
        <v>278</v>
      </c>
      <c r="C55" t="s">
        <v>27</v>
      </c>
      <c r="D55" t="s">
        <v>25</v>
      </c>
      <c r="E55" t="s">
        <v>84</v>
      </c>
      <c r="F55">
        <v>0.25</v>
      </c>
      <c r="G55">
        <v>6.4</v>
      </c>
      <c r="H55">
        <v>1.8320000000000001</v>
      </c>
      <c r="I55">
        <v>0.129</v>
      </c>
      <c r="J55">
        <v>-4.0000000000000001E-3</v>
      </c>
      <c r="K55">
        <v>0.67</v>
      </c>
      <c r="L55">
        <v>63</v>
      </c>
      <c r="M55" s="4">
        <v>357</v>
      </c>
      <c r="N55">
        <v>0.01</v>
      </c>
      <c r="O55">
        <v>10.78</v>
      </c>
      <c r="P55">
        <v>0.83</v>
      </c>
      <c r="Q55">
        <v>0.09</v>
      </c>
      <c r="R55">
        <v>0.15</v>
      </c>
      <c r="S55">
        <v>2.99</v>
      </c>
      <c r="T55">
        <v>77.22</v>
      </c>
      <c r="U55">
        <v>6.42</v>
      </c>
      <c r="V55">
        <v>0.68</v>
      </c>
      <c r="W55">
        <v>0.4</v>
      </c>
      <c r="X55">
        <v>0.28000000000000003</v>
      </c>
      <c r="Y55">
        <v>0.1</v>
      </c>
      <c r="Z55">
        <v>0.05</v>
      </c>
    </row>
    <row r="56" spans="1:26" x14ac:dyDescent="0.35">
      <c r="A56" t="s">
        <v>285</v>
      </c>
      <c r="B56" t="s">
        <v>278</v>
      </c>
      <c r="C56" t="s">
        <v>27</v>
      </c>
      <c r="D56" t="s">
        <v>29</v>
      </c>
      <c r="E56" t="s">
        <v>85</v>
      </c>
      <c r="F56">
        <v>0.31</v>
      </c>
      <c r="G56">
        <v>6.3</v>
      </c>
      <c r="H56">
        <v>1.956</v>
      </c>
      <c r="I56">
        <v>0.161</v>
      </c>
      <c r="J56">
        <v>-2E-3</v>
      </c>
      <c r="K56">
        <v>1</v>
      </c>
      <c r="L56">
        <v>60</v>
      </c>
      <c r="M56" s="4">
        <v>346</v>
      </c>
      <c r="N56">
        <v>0.01</v>
      </c>
      <c r="O56">
        <v>10.93</v>
      </c>
      <c r="P56">
        <v>0.81</v>
      </c>
      <c r="Q56">
        <v>0.04</v>
      </c>
      <c r="R56">
        <v>0.05</v>
      </c>
      <c r="S56">
        <v>2.74</v>
      </c>
      <c r="T56">
        <v>76.17</v>
      </c>
      <c r="U56">
        <v>7.6</v>
      </c>
      <c r="V56">
        <v>0.7</v>
      </c>
      <c r="W56">
        <v>0.46</v>
      </c>
      <c r="X56">
        <v>0.28999999999999998</v>
      </c>
      <c r="Y56">
        <v>0.15</v>
      </c>
      <c r="Z56">
        <v>0.05</v>
      </c>
    </row>
    <row r="57" spans="1:26" x14ac:dyDescent="0.35">
      <c r="A57" t="s">
        <v>277</v>
      </c>
      <c r="B57" t="s">
        <v>278</v>
      </c>
      <c r="C57" t="s">
        <v>24</v>
      </c>
      <c r="D57" t="s">
        <v>32</v>
      </c>
      <c r="E57" t="s">
        <v>86</v>
      </c>
      <c r="F57">
        <v>0.23</v>
      </c>
      <c r="G57">
        <v>5.0999999999999996</v>
      </c>
      <c r="H57">
        <v>1.629</v>
      </c>
      <c r="I57">
        <v>0.12</v>
      </c>
      <c r="J57">
        <v>-5.0000000000000001E-3</v>
      </c>
      <c r="K57">
        <v>0.56000000000000005</v>
      </c>
      <c r="L57">
        <v>66</v>
      </c>
      <c r="M57" s="4">
        <v>339</v>
      </c>
      <c r="N57">
        <v>0.01</v>
      </c>
      <c r="O57">
        <v>9.44</v>
      </c>
      <c r="P57">
        <v>0.67</v>
      </c>
      <c r="Q57">
        <v>0.11</v>
      </c>
      <c r="R57">
        <v>0.17</v>
      </c>
      <c r="S57">
        <v>3.26</v>
      </c>
      <c r="T57">
        <v>79.239999999999995</v>
      </c>
      <c r="U57">
        <v>5.56</v>
      </c>
      <c r="V57">
        <v>0.7</v>
      </c>
      <c r="W57">
        <v>0.41</v>
      </c>
      <c r="X57">
        <v>0.3</v>
      </c>
      <c r="Y57">
        <v>0.09</v>
      </c>
      <c r="Z57">
        <v>0.05</v>
      </c>
    </row>
    <row r="58" spans="1:26" x14ac:dyDescent="0.35">
      <c r="A58" t="s">
        <v>279</v>
      </c>
      <c r="B58" t="s">
        <v>278</v>
      </c>
      <c r="C58" t="s">
        <v>27</v>
      </c>
      <c r="D58" t="s">
        <v>25</v>
      </c>
      <c r="E58" t="s">
        <v>87</v>
      </c>
      <c r="F58">
        <v>0.26</v>
      </c>
      <c r="G58">
        <v>5.5</v>
      </c>
      <c r="H58">
        <v>1.613</v>
      </c>
      <c r="I58">
        <v>0.111</v>
      </c>
      <c r="J58">
        <v>-5.0000000000000001E-3</v>
      </c>
      <c r="K58">
        <v>0.7</v>
      </c>
      <c r="L58">
        <v>72</v>
      </c>
      <c r="M58" s="4">
        <v>391</v>
      </c>
      <c r="N58">
        <v>0.01</v>
      </c>
      <c r="O58">
        <v>10.65</v>
      </c>
      <c r="P58">
        <v>0.86</v>
      </c>
      <c r="Q58">
        <v>0.09</v>
      </c>
      <c r="R58">
        <v>0.16</v>
      </c>
      <c r="S58">
        <v>2.79</v>
      </c>
      <c r="T58">
        <v>77.87</v>
      </c>
      <c r="U58">
        <v>6.12</v>
      </c>
      <c r="V58">
        <v>0.64</v>
      </c>
      <c r="W58">
        <v>0.39</v>
      </c>
      <c r="X58">
        <v>0.28000000000000003</v>
      </c>
      <c r="Y58">
        <v>0.12</v>
      </c>
      <c r="Z58">
        <v>0.05</v>
      </c>
    </row>
    <row r="59" spans="1:26" x14ac:dyDescent="0.35">
      <c r="A59" t="s">
        <v>279</v>
      </c>
      <c r="B59" t="s">
        <v>278</v>
      </c>
      <c r="C59" t="s">
        <v>27</v>
      </c>
      <c r="D59" t="s">
        <v>25</v>
      </c>
      <c r="E59" t="s">
        <v>88</v>
      </c>
      <c r="F59">
        <v>0.26</v>
      </c>
      <c r="G59">
        <v>5</v>
      </c>
      <c r="H59">
        <v>1.7</v>
      </c>
      <c r="I59">
        <v>0.114</v>
      </c>
      <c r="J59">
        <v>-4.0000000000000001E-3</v>
      </c>
      <c r="K59">
        <v>0.68</v>
      </c>
      <c r="L59">
        <v>69</v>
      </c>
      <c r="M59" s="4">
        <v>381</v>
      </c>
      <c r="N59">
        <v>0.01</v>
      </c>
      <c r="O59">
        <v>11.04</v>
      </c>
      <c r="P59">
        <v>0.92</v>
      </c>
      <c r="Q59">
        <v>0.09</v>
      </c>
      <c r="R59">
        <v>0.16</v>
      </c>
      <c r="S59">
        <v>2.65</v>
      </c>
      <c r="T59">
        <v>76.88</v>
      </c>
      <c r="U59">
        <v>6.77</v>
      </c>
      <c r="V59">
        <v>0.65</v>
      </c>
      <c r="W59">
        <v>0.38</v>
      </c>
      <c r="X59">
        <v>0.28999999999999998</v>
      </c>
      <c r="Y59">
        <v>0.12</v>
      </c>
      <c r="Z59">
        <v>0.05</v>
      </c>
    </row>
    <row r="60" spans="1:26" x14ac:dyDescent="0.35">
      <c r="A60" t="s">
        <v>277</v>
      </c>
      <c r="B60" t="s">
        <v>278</v>
      </c>
      <c r="C60" t="s">
        <v>24</v>
      </c>
      <c r="D60" t="s">
        <v>32</v>
      </c>
      <c r="E60" t="s">
        <v>89</v>
      </c>
      <c r="F60">
        <v>0.28999999999999998</v>
      </c>
      <c r="G60">
        <v>5.5</v>
      </c>
      <c r="H60">
        <v>1.526</v>
      </c>
      <c r="I60">
        <v>0.13100000000000001</v>
      </c>
      <c r="J60">
        <v>-5.0000000000000001E-3</v>
      </c>
      <c r="K60">
        <v>1.02</v>
      </c>
      <c r="L60">
        <v>72</v>
      </c>
      <c r="M60" s="4">
        <v>439</v>
      </c>
      <c r="N60">
        <v>0.01</v>
      </c>
      <c r="O60">
        <v>9.64</v>
      </c>
      <c r="P60">
        <v>0.62</v>
      </c>
      <c r="Q60">
        <v>7.0000000000000007E-2</v>
      </c>
      <c r="R60">
        <v>0.11</v>
      </c>
      <c r="S60">
        <v>2.99</v>
      </c>
      <c r="T60">
        <v>80.75</v>
      </c>
      <c r="U60">
        <v>4.47</v>
      </c>
      <c r="V60">
        <v>0.6</v>
      </c>
      <c r="W60">
        <v>0.36</v>
      </c>
      <c r="X60">
        <v>0.25</v>
      </c>
      <c r="Y60">
        <v>0.1</v>
      </c>
      <c r="Z60">
        <v>0.04</v>
      </c>
    </row>
    <row r="61" spans="1:26" x14ac:dyDescent="0.35">
      <c r="A61" t="s">
        <v>277</v>
      </c>
      <c r="B61" t="s">
        <v>278</v>
      </c>
      <c r="C61" t="s">
        <v>24</v>
      </c>
      <c r="D61" t="s">
        <v>32</v>
      </c>
      <c r="E61" t="s">
        <v>90</v>
      </c>
      <c r="F61">
        <v>0.33</v>
      </c>
      <c r="G61">
        <v>5</v>
      </c>
      <c r="H61">
        <v>1.583</v>
      </c>
      <c r="I61">
        <v>9.2999999999999999E-2</v>
      </c>
      <c r="J61">
        <v>-3.0000000000000001E-3</v>
      </c>
      <c r="K61">
        <v>0.43</v>
      </c>
      <c r="L61">
        <v>64</v>
      </c>
      <c r="M61" s="4">
        <v>272</v>
      </c>
      <c r="N61">
        <v>0.02</v>
      </c>
      <c r="O61">
        <v>13.26</v>
      </c>
      <c r="P61">
        <v>1.41</v>
      </c>
      <c r="Q61">
        <v>0.11</v>
      </c>
      <c r="R61">
        <v>0.21</v>
      </c>
      <c r="S61">
        <v>1.91</v>
      </c>
      <c r="T61">
        <v>72.03</v>
      </c>
      <c r="U61">
        <v>9.5500000000000007</v>
      </c>
      <c r="V61">
        <v>0.64</v>
      </c>
      <c r="W61">
        <v>0.38</v>
      </c>
      <c r="X61">
        <v>0.31</v>
      </c>
      <c r="Y61">
        <v>0.12</v>
      </c>
      <c r="Z61">
        <v>0.06</v>
      </c>
    </row>
    <row r="62" spans="1:26" x14ac:dyDescent="0.35">
      <c r="A62" t="s">
        <v>289</v>
      </c>
      <c r="B62" t="s">
        <v>278</v>
      </c>
      <c r="C62" t="s">
        <v>24</v>
      </c>
      <c r="D62" t="s">
        <v>32</v>
      </c>
      <c r="E62" t="s">
        <v>91</v>
      </c>
      <c r="F62">
        <v>0.23</v>
      </c>
      <c r="G62">
        <v>5</v>
      </c>
      <c r="H62">
        <v>1.5620000000000001</v>
      </c>
      <c r="I62">
        <v>0.11700000000000001</v>
      </c>
      <c r="J62">
        <v>-5.0000000000000001E-3</v>
      </c>
      <c r="K62">
        <v>0.57999999999999996</v>
      </c>
      <c r="L62">
        <v>68</v>
      </c>
      <c r="M62" s="4">
        <v>355</v>
      </c>
      <c r="N62">
        <v>0.01</v>
      </c>
      <c r="O62">
        <v>9.4600000000000009</v>
      </c>
      <c r="P62">
        <v>0.68</v>
      </c>
      <c r="Q62">
        <v>0.11</v>
      </c>
      <c r="R62">
        <v>0.17</v>
      </c>
      <c r="S62">
        <v>3.3</v>
      </c>
      <c r="T62">
        <v>79.150000000000006</v>
      </c>
      <c r="U62">
        <v>5.55</v>
      </c>
      <c r="V62">
        <v>0.71</v>
      </c>
      <c r="W62">
        <v>0.4</v>
      </c>
      <c r="X62">
        <v>0.28999999999999998</v>
      </c>
      <c r="Y62">
        <v>0.12</v>
      </c>
      <c r="Z62">
        <v>0.05</v>
      </c>
    </row>
    <row r="63" spans="1:26" x14ac:dyDescent="0.35">
      <c r="A63" t="s">
        <v>279</v>
      </c>
      <c r="B63" t="s">
        <v>278</v>
      </c>
      <c r="C63" t="s">
        <v>27</v>
      </c>
      <c r="D63" t="s">
        <v>25</v>
      </c>
      <c r="E63" t="s">
        <v>92</v>
      </c>
      <c r="F63">
        <v>0.28999999999999998</v>
      </c>
      <c r="G63">
        <v>5.7</v>
      </c>
      <c r="H63">
        <v>1.7350000000000001</v>
      </c>
      <c r="I63">
        <v>0.13200000000000001</v>
      </c>
      <c r="J63">
        <v>-4.0000000000000001E-3</v>
      </c>
      <c r="K63">
        <v>0.83</v>
      </c>
      <c r="L63">
        <v>68</v>
      </c>
      <c r="M63" s="4">
        <v>352</v>
      </c>
      <c r="N63">
        <v>0.01</v>
      </c>
      <c r="O63">
        <v>10.82</v>
      </c>
      <c r="P63">
        <v>0.85</v>
      </c>
      <c r="Q63">
        <v>0.08</v>
      </c>
      <c r="R63">
        <v>0.15</v>
      </c>
      <c r="S63">
        <v>2.72</v>
      </c>
      <c r="T63">
        <v>77.7</v>
      </c>
      <c r="U63">
        <v>6.2</v>
      </c>
      <c r="V63">
        <v>0.64</v>
      </c>
      <c r="W63">
        <v>0.39</v>
      </c>
      <c r="X63">
        <v>0.28000000000000003</v>
      </c>
      <c r="Y63">
        <v>0.12</v>
      </c>
      <c r="Z63">
        <v>0.05</v>
      </c>
    </row>
    <row r="64" spans="1:26" x14ac:dyDescent="0.35">
      <c r="A64" t="s">
        <v>279</v>
      </c>
      <c r="B64" t="s">
        <v>278</v>
      </c>
      <c r="C64" t="s">
        <v>27</v>
      </c>
      <c r="D64" t="s">
        <v>25</v>
      </c>
      <c r="E64" t="s">
        <v>93</v>
      </c>
      <c r="F64">
        <v>0.28999999999999998</v>
      </c>
      <c r="G64">
        <v>5</v>
      </c>
      <c r="H64">
        <v>1.742</v>
      </c>
      <c r="I64">
        <v>0.11899999999999999</v>
      </c>
      <c r="J64">
        <v>-4.0000000000000001E-3</v>
      </c>
      <c r="K64">
        <v>0.67</v>
      </c>
      <c r="L64">
        <v>68</v>
      </c>
      <c r="M64" s="4">
        <v>319</v>
      </c>
      <c r="N64">
        <v>0.01</v>
      </c>
      <c r="O64">
        <v>11.31</v>
      </c>
      <c r="P64">
        <v>0.97</v>
      </c>
      <c r="Q64">
        <v>0.09</v>
      </c>
      <c r="R64">
        <v>0.16</v>
      </c>
      <c r="S64">
        <v>2.54</v>
      </c>
      <c r="T64">
        <v>76.2</v>
      </c>
      <c r="U64">
        <v>7.2</v>
      </c>
      <c r="V64">
        <v>0.64</v>
      </c>
      <c r="W64">
        <v>0.39</v>
      </c>
      <c r="X64">
        <v>0.3</v>
      </c>
      <c r="Y64">
        <v>0.12</v>
      </c>
      <c r="Z64">
        <v>0.06</v>
      </c>
    </row>
    <row r="65" spans="1:26" x14ac:dyDescent="0.35">
      <c r="A65" t="s">
        <v>279</v>
      </c>
      <c r="B65" t="s">
        <v>278</v>
      </c>
      <c r="C65" t="s">
        <v>27</v>
      </c>
      <c r="D65" t="s">
        <v>25</v>
      </c>
      <c r="E65" t="s">
        <v>94</v>
      </c>
      <c r="F65">
        <v>0.3</v>
      </c>
      <c r="G65">
        <v>5</v>
      </c>
      <c r="H65">
        <v>1.6759999999999999</v>
      </c>
      <c r="I65">
        <v>0.111</v>
      </c>
      <c r="J65">
        <v>-5.0000000000000001E-3</v>
      </c>
      <c r="K65">
        <v>0.76</v>
      </c>
      <c r="L65">
        <v>64</v>
      </c>
      <c r="M65" s="4">
        <v>343</v>
      </c>
      <c r="N65">
        <v>0.01</v>
      </c>
      <c r="O65">
        <v>11.06</v>
      </c>
      <c r="P65">
        <v>0.92</v>
      </c>
      <c r="Q65">
        <v>0.09</v>
      </c>
      <c r="R65">
        <v>0.15</v>
      </c>
      <c r="S65">
        <v>2.63</v>
      </c>
      <c r="T65">
        <v>77.06</v>
      </c>
      <c r="U65">
        <v>6.54</v>
      </c>
      <c r="V65">
        <v>0.72</v>
      </c>
      <c r="W65">
        <v>0.38</v>
      </c>
      <c r="X65">
        <v>0.28000000000000003</v>
      </c>
      <c r="Y65">
        <v>0.11</v>
      </c>
      <c r="Z65">
        <v>0.05</v>
      </c>
    </row>
    <row r="66" spans="1:26" x14ac:dyDescent="0.35">
      <c r="A66" t="s">
        <v>279</v>
      </c>
      <c r="B66" t="s">
        <v>278</v>
      </c>
      <c r="C66" t="s">
        <v>27</v>
      </c>
      <c r="D66" t="s">
        <v>25</v>
      </c>
      <c r="E66" t="s">
        <v>95</v>
      </c>
      <c r="F66">
        <v>0.3</v>
      </c>
      <c r="G66">
        <v>5.4</v>
      </c>
      <c r="H66">
        <v>1.8049999999999999</v>
      </c>
      <c r="I66">
        <v>0.126</v>
      </c>
      <c r="J66">
        <v>-5.0000000000000001E-3</v>
      </c>
      <c r="K66">
        <v>0.83</v>
      </c>
      <c r="L66">
        <v>68</v>
      </c>
      <c r="M66" s="4">
        <v>346</v>
      </c>
      <c r="N66">
        <v>0.01</v>
      </c>
      <c r="O66">
        <v>11.21</v>
      </c>
      <c r="P66">
        <v>0.86</v>
      </c>
      <c r="Q66">
        <v>0.09</v>
      </c>
      <c r="R66">
        <v>0.16</v>
      </c>
      <c r="S66">
        <v>2.58</v>
      </c>
      <c r="T66">
        <v>76.66</v>
      </c>
      <c r="U66">
        <v>6.92</v>
      </c>
      <c r="V66">
        <v>0.65</v>
      </c>
      <c r="W66">
        <v>0.4</v>
      </c>
      <c r="X66">
        <v>0.3</v>
      </c>
      <c r="Y66">
        <v>0.12</v>
      </c>
      <c r="Z66">
        <v>0.06</v>
      </c>
    </row>
    <row r="67" spans="1:26" x14ac:dyDescent="0.35">
      <c r="A67" t="s">
        <v>277</v>
      </c>
      <c r="B67" t="s">
        <v>278</v>
      </c>
      <c r="C67" t="s">
        <v>24</v>
      </c>
      <c r="D67" t="s">
        <v>25</v>
      </c>
      <c r="E67" t="s">
        <v>96</v>
      </c>
      <c r="F67">
        <v>0.24</v>
      </c>
      <c r="G67">
        <v>4</v>
      </c>
      <c r="H67">
        <v>1.613</v>
      </c>
      <c r="I67">
        <v>0.115</v>
      </c>
      <c r="J67">
        <v>-5.0000000000000001E-3</v>
      </c>
      <c r="K67">
        <v>0.6</v>
      </c>
      <c r="L67">
        <v>68</v>
      </c>
      <c r="M67" s="4">
        <v>380</v>
      </c>
      <c r="N67">
        <v>0.01</v>
      </c>
      <c r="O67">
        <v>9.57</v>
      </c>
      <c r="P67">
        <v>0.68</v>
      </c>
      <c r="Q67">
        <v>0.09</v>
      </c>
      <c r="R67">
        <v>0.14000000000000001</v>
      </c>
      <c r="S67">
        <v>3.28</v>
      </c>
      <c r="T67">
        <v>79.67</v>
      </c>
      <c r="U67">
        <v>5.09</v>
      </c>
      <c r="V67">
        <v>0.66</v>
      </c>
      <c r="W67">
        <v>0.39</v>
      </c>
      <c r="X67">
        <v>0.28000000000000003</v>
      </c>
      <c r="Y67">
        <v>0.11</v>
      </c>
      <c r="Z67">
        <v>0.05</v>
      </c>
    </row>
    <row r="68" spans="1:26" x14ac:dyDescent="0.35">
      <c r="A68" t="s">
        <v>279</v>
      </c>
      <c r="B68" t="s">
        <v>278</v>
      </c>
      <c r="C68" t="s">
        <v>27</v>
      </c>
      <c r="D68" t="s">
        <v>25</v>
      </c>
      <c r="E68" t="s">
        <v>97</v>
      </c>
      <c r="F68">
        <v>0.34</v>
      </c>
      <c r="G68">
        <v>4.5</v>
      </c>
      <c r="H68">
        <v>1.6839999999999999</v>
      </c>
      <c r="I68">
        <v>0.108</v>
      </c>
      <c r="J68">
        <v>-4.0000000000000001E-3</v>
      </c>
      <c r="K68">
        <v>0.8</v>
      </c>
      <c r="L68">
        <v>62</v>
      </c>
      <c r="M68" s="4">
        <v>331</v>
      </c>
      <c r="N68">
        <v>0.01</v>
      </c>
      <c r="O68">
        <v>11.34</v>
      </c>
      <c r="P68">
        <v>0.98</v>
      </c>
      <c r="Q68">
        <v>0.1</v>
      </c>
      <c r="R68">
        <v>0.17</v>
      </c>
      <c r="S68">
        <v>2.59</v>
      </c>
      <c r="T68">
        <v>76.349999999999994</v>
      </c>
      <c r="U68">
        <v>6.98</v>
      </c>
      <c r="V68">
        <v>0.65</v>
      </c>
      <c r="W68">
        <v>0.39</v>
      </c>
      <c r="X68">
        <v>0.28000000000000003</v>
      </c>
      <c r="Y68">
        <v>0.12</v>
      </c>
      <c r="Z68">
        <v>0.05</v>
      </c>
    </row>
    <row r="69" spans="1:26" x14ac:dyDescent="0.35">
      <c r="A69" t="s">
        <v>279</v>
      </c>
      <c r="B69" t="s">
        <v>278</v>
      </c>
      <c r="C69" t="s">
        <v>27</v>
      </c>
      <c r="D69" t="s">
        <v>25</v>
      </c>
      <c r="E69" t="s">
        <v>98</v>
      </c>
      <c r="F69">
        <v>0.34</v>
      </c>
      <c r="G69">
        <v>4.8</v>
      </c>
      <c r="H69">
        <v>1.673</v>
      </c>
      <c r="I69">
        <v>0.109</v>
      </c>
      <c r="J69">
        <v>-4.0000000000000001E-3</v>
      </c>
      <c r="K69">
        <v>0.74</v>
      </c>
      <c r="L69">
        <v>65</v>
      </c>
      <c r="M69" s="4">
        <v>356</v>
      </c>
      <c r="N69">
        <v>0.01</v>
      </c>
      <c r="O69">
        <v>11.3</v>
      </c>
      <c r="P69">
        <v>0.95</v>
      </c>
      <c r="Q69">
        <v>0.09</v>
      </c>
      <c r="R69">
        <v>0.16</v>
      </c>
      <c r="S69">
        <v>2.5499999999999998</v>
      </c>
      <c r="T69">
        <v>76.41</v>
      </c>
      <c r="U69">
        <v>7.01</v>
      </c>
      <c r="V69">
        <v>0.65</v>
      </c>
      <c r="W69">
        <v>0.4</v>
      </c>
      <c r="X69">
        <v>0.3</v>
      </c>
      <c r="Y69">
        <v>0.13</v>
      </c>
      <c r="Z69">
        <v>0.04</v>
      </c>
    </row>
    <row r="70" spans="1:26" x14ac:dyDescent="0.35">
      <c r="A70" t="s">
        <v>277</v>
      </c>
      <c r="B70" t="s">
        <v>278</v>
      </c>
      <c r="C70" t="s">
        <v>24</v>
      </c>
      <c r="D70" t="s">
        <v>32</v>
      </c>
      <c r="E70" t="s">
        <v>99</v>
      </c>
      <c r="F70">
        <v>0.37</v>
      </c>
      <c r="G70">
        <v>4</v>
      </c>
      <c r="H70">
        <v>1.6180000000000001</v>
      </c>
      <c r="I70">
        <v>9.0999999999999998E-2</v>
      </c>
      <c r="J70">
        <v>-3.0000000000000001E-3</v>
      </c>
      <c r="K70">
        <v>0.55000000000000004</v>
      </c>
      <c r="L70">
        <v>69</v>
      </c>
      <c r="M70" s="4">
        <v>267</v>
      </c>
      <c r="N70">
        <v>0.01</v>
      </c>
      <c r="O70">
        <v>13.04</v>
      </c>
      <c r="P70">
        <v>1.33</v>
      </c>
      <c r="Q70">
        <v>0.11</v>
      </c>
      <c r="R70">
        <v>0.21</v>
      </c>
      <c r="S70">
        <v>1.98</v>
      </c>
      <c r="T70">
        <v>72.42</v>
      </c>
      <c r="U70">
        <v>9.3800000000000008</v>
      </c>
      <c r="V70">
        <v>0.63</v>
      </c>
      <c r="W70">
        <v>0.39</v>
      </c>
      <c r="X70">
        <v>0.31</v>
      </c>
      <c r="Y70">
        <v>0.14000000000000001</v>
      </c>
      <c r="Z70">
        <v>0.06</v>
      </c>
    </row>
    <row r="71" spans="1:26" x14ac:dyDescent="0.35">
      <c r="A71" t="s">
        <v>277</v>
      </c>
      <c r="B71" t="s">
        <v>278</v>
      </c>
      <c r="C71" t="s">
        <v>24</v>
      </c>
      <c r="D71" t="s">
        <v>32</v>
      </c>
      <c r="E71" t="s">
        <v>100</v>
      </c>
      <c r="F71">
        <v>0.3</v>
      </c>
      <c r="G71">
        <v>5.0999999999999996</v>
      </c>
      <c r="H71">
        <v>1.5489999999999999</v>
      </c>
      <c r="I71">
        <v>0.123</v>
      </c>
      <c r="J71">
        <v>-4.0000000000000001E-3</v>
      </c>
      <c r="K71">
        <v>0.81</v>
      </c>
      <c r="L71">
        <v>72</v>
      </c>
      <c r="M71" s="4">
        <v>400</v>
      </c>
      <c r="N71">
        <v>0.01</v>
      </c>
      <c r="O71">
        <v>9.48</v>
      </c>
      <c r="P71">
        <v>0.61</v>
      </c>
      <c r="Q71">
        <v>7.0000000000000007E-2</v>
      </c>
      <c r="R71">
        <v>0.11</v>
      </c>
      <c r="S71">
        <v>3.09</v>
      </c>
      <c r="T71">
        <v>80.56</v>
      </c>
      <c r="U71">
        <v>4.6900000000000004</v>
      </c>
      <c r="V71">
        <v>0.61</v>
      </c>
      <c r="W71">
        <v>0.37</v>
      </c>
      <c r="X71">
        <v>0.26</v>
      </c>
      <c r="Y71">
        <v>0.11</v>
      </c>
      <c r="Z71">
        <v>0.04</v>
      </c>
    </row>
    <row r="72" spans="1:26" x14ac:dyDescent="0.35">
      <c r="A72" t="s">
        <v>282</v>
      </c>
      <c r="B72" t="s">
        <v>278</v>
      </c>
      <c r="C72" t="s">
        <v>27</v>
      </c>
      <c r="D72" t="s">
        <v>25</v>
      </c>
      <c r="E72" t="s">
        <v>101</v>
      </c>
      <c r="F72">
        <v>0.26</v>
      </c>
      <c r="G72">
        <v>4.7</v>
      </c>
      <c r="H72">
        <v>1.7030000000000001</v>
      </c>
      <c r="I72">
        <v>0.11899999999999999</v>
      </c>
      <c r="J72">
        <v>-5.0000000000000001E-3</v>
      </c>
      <c r="K72">
        <v>0.77</v>
      </c>
      <c r="L72">
        <v>68</v>
      </c>
      <c r="M72" s="4">
        <v>329</v>
      </c>
      <c r="N72">
        <v>0.01</v>
      </c>
      <c r="O72">
        <v>10.35</v>
      </c>
      <c r="P72">
        <v>0.75</v>
      </c>
      <c r="Q72">
        <v>0.11</v>
      </c>
      <c r="R72">
        <v>0.13</v>
      </c>
      <c r="S72">
        <v>3.14</v>
      </c>
      <c r="T72">
        <v>77.790000000000006</v>
      </c>
      <c r="U72">
        <v>6.1</v>
      </c>
      <c r="V72">
        <v>0.74</v>
      </c>
      <c r="W72">
        <v>0.42</v>
      </c>
      <c r="X72">
        <v>0.28000000000000003</v>
      </c>
      <c r="Y72">
        <v>0.12</v>
      </c>
      <c r="Z72">
        <v>0.06</v>
      </c>
    </row>
    <row r="73" spans="1:26" x14ac:dyDescent="0.35">
      <c r="A73" t="s">
        <v>277</v>
      </c>
      <c r="B73" t="s">
        <v>278</v>
      </c>
      <c r="C73" t="s">
        <v>24</v>
      </c>
      <c r="D73" t="s">
        <v>25</v>
      </c>
      <c r="E73" t="s">
        <v>102</v>
      </c>
      <c r="F73">
        <v>0.45</v>
      </c>
      <c r="G73">
        <v>6.3</v>
      </c>
      <c r="H73">
        <v>1.78</v>
      </c>
      <c r="I73">
        <v>0.104</v>
      </c>
      <c r="J73">
        <v>-4.0000000000000001E-3</v>
      </c>
      <c r="K73">
        <v>0.83</v>
      </c>
      <c r="L73">
        <v>63</v>
      </c>
      <c r="M73" s="4">
        <v>307</v>
      </c>
      <c r="N73">
        <v>0.01</v>
      </c>
      <c r="O73">
        <v>12.83</v>
      </c>
      <c r="P73">
        <v>1.26</v>
      </c>
      <c r="Q73">
        <v>0.11</v>
      </c>
      <c r="R73">
        <v>0.2</v>
      </c>
      <c r="S73">
        <v>2.17</v>
      </c>
      <c r="T73">
        <v>73.08</v>
      </c>
      <c r="U73">
        <v>8.75</v>
      </c>
      <c r="V73">
        <v>0.67</v>
      </c>
      <c r="W73">
        <v>0.4</v>
      </c>
      <c r="X73">
        <v>0.33</v>
      </c>
      <c r="Y73">
        <v>0.14000000000000001</v>
      </c>
      <c r="Z73">
        <v>0.06</v>
      </c>
    </row>
    <row r="74" spans="1:26" x14ac:dyDescent="0.35">
      <c r="A74" t="s">
        <v>279</v>
      </c>
      <c r="B74" t="s">
        <v>278</v>
      </c>
      <c r="C74" t="s">
        <v>27</v>
      </c>
      <c r="D74" t="s">
        <v>25</v>
      </c>
      <c r="E74" t="s">
        <v>103</v>
      </c>
      <c r="F74">
        <v>0.34</v>
      </c>
      <c r="G74">
        <v>4</v>
      </c>
      <c r="H74">
        <v>1.8149999999999999</v>
      </c>
      <c r="I74">
        <v>0.11799999999999999</v>
      </c>
      <c r="J74">
        <v>-5.0000000000000001E-3</v>
      </c>
      <c r="K74">
        <v>0.74</v>
      </c>
      <c r="L74">
        <v>74</v>
      </c>
      <c r="M74" s="4">
        <v>358</v>
      </c>
      <c r="N74">
        <v>0.01</v>
      </c>
      <c r="O74">
        <v>11.3</v>
      </c>
      <c r="P74">
        <v>0.92</v>
      </c>
      <c r="Q74">
        <v>7.0000000000000007E-2</v>
      </c>
      <c r="R74">
        <v>0.09</v>
      </c>
      <c r="S74">
        <v>2.79</v>
      </c>
      <c r="T74">
        <v>76.14</v>
      </c>
      <c r="U74">
        <v>7.05</v>
      </c>
      <c r="V74">
        <v>0.71</v>
      </c>
      <c r="W74">
        <v>0.41</v>
      </c>
      <c r="X74">
        <v>0.31</v>
      </c>
      <c r="Y74">
        <v>0.14000000000000001</v>
      </c>
      <c r="Z74">
        <v>0.06</v>
      </c>
    </row>
    <row r="75" spans="1:26" x14ac:dyDescent="0.35">
      <c r="A75" t="s">
        <v>285</v>
      </c>
      <c r="B75" t="s">
        <v>278</v>
      </c>
      <c r="C75" t="s">
        <v>27</v>
      </c>
      <c r="D75" t="s">
        <v>29</v>
      </c>
      <c r="E75" t="s">
        <v>104</v>
      </c>
      <c r="F75">
        <v>0.28999999999999998</v>
      </c>
      <c r="G75">
        <v>4.5</v>
      </c>
      <c r="H75">
        <v>1.87</v>
      </c>
      <c r="I75">
        <v>0.14499999999999999</v>
      </c>
      <c r="J75">
        <v>-2E-3</v>
      </c>
      <c r="K75">
        <v>1.03</v>
      </c>
      <c r="L75">
        <v>59</v>
      </c>
      <c r="M75" s="4">
        <v>367</v>
      </c>
      <c r="N75">
        <v>0.01</v>
      </c>
      <c r="O75">
        <v>10.95</v>
      </c>
      <c r="P75">
        <v>0.74</v>
      </c>
      <c r="Q75">
        <v>0.08</v>
      </c>
      <c r="R75">
        <v>0.08</v>
      </c>
      <c r="S75">
        <v>2.64</v>
      </c>
      <c r="T75">
        <v>76.2</v>
      </c>
      <c r="U75">
        <v>7.65</v>
      </c>
      <c r="V75">
        <v>0.7</v>
      </c>
      <c r="W75">
        <v>0.46</v>
      </c>
      <c r="X75">
        <v>0.3</v>
      </c>
      <c r="Y75">
        <v>0.14000000000000001</v>
      </c>
      <c r="Z75">
        <v>0.05</v>
      </c>
    </row>
    <row r="76" spans="1:26" x14ac:dyDescent="0.35">
      <c r="A76" t="s">
        <v>279</v>
      </c>
      <c r="B76" t="s">
        <v>278</v>
      </c>
      <c r="C76" t="s">
        <v>27</v>
      </c>
      <c r="D76" t="s">
        <v>25</v>
      </c>
      <c r="E76" t="s">
        <v>105</v>
      </c>
      <c r="F76">
        <v>0.33</v>
      </c>
      <c r="G76">
        <v>4</v>
      </c>
      <c r="H76">
        <v>1.667</v>
      </c>
      <c r="I76">
        <v>0.107</v>
      </c>
      <c r="J76">
        <v>-4.0000000000000001E-3</v>
      </c>
      <c r="K76">
        <v>0.74</v>
      </c>
      <c r="L76">
        <v>70</v>
      </c>
      <c r="M76" s="4">
        <v>331</v>
      </c>
      <c r="N76">
        <v>0.01</v>
      </c>
      <c r="O76">
        <v>11.32</v>
      </c>
      <c r="P76">
        <v>0.98</v>
      </c>
      <c r="Q76">
        <v>0.09</v>
      </c>
      <c r="R76">
        <v>0.17</v>
      </c>
      <c r="S76">
        <v>2.52</v>
      </c>
      <c r="T76">
        <v>76.28</v>
      </c>
      <c r="U76">
        <v>7.13</v>
      </c>
      <c r="V76">
        <v>0.63</v>
      </c>
      <c r="W76">
        <v>0.39</v>
      </c>
      <c r="X76">
        <v>0.3</v>
      </c>
      <c r="Y76">
        <v>0.12</v>
      </c>
      <c r="Z76">
        <v>0.06</v>
      </c>
    </row>
    <row r="77" spans="1:26" x14ac:dyDescent="0.35">
      <c r="A77" t="s">
        <v>277</v>
      </c>
      <c r="B77" t="s">
        <v>278</v>
      </c>
      <c r="C77" t="s">
        <v>24</v>
      </c>
      <c r="D77" t="s">
        <v>32</v>
      </c>
      <c r="E77" t="s">
        <v>106</v>
      </c>
      <c r="F77">
        <v>0.43</v>
      </c>
      <c r="G77">
        <v>4.8</v>
      </c>
      <c r="H77">
        <v>1.7050000000000001</v>
      </c>
      <c r="I77">
        <v>9.9000000000000005E-2</v>
      </c>
      <c r="J77">
        <v>-4.0000000000000001E-3</v>
      </c>
      <c r="K77">
        <v>0.6</v>
      </c>
      <c r="L77">
        <v>64</v>
      </c>
      <c r="M77" s="4">
        <v>269</v>
      </c>
      <c r="N77">
        <v>0.02</v>
      </c>
      <c r="O77">
        <v>12.53</v>
      </c>
      <c r="P77">
        <v>1.24</v>
      </c>
      <c r="Q77">
        <v>0.1</v>
      </c>
      <c r="R77">
        <v>0.2</v>
      </c>
      <c r="S77">
        <v>2.08</v>
      </c>
      <c r="T77">
        <v>73.39</v>
      </c>
      <c r="U77">
        <v>8.92</v>
      </c>
      <c r="V77">
        <v>0.63</v>
      </c>
      <c r="W77">
        <v>0.4</v>
      </c>
      <c r="X77">
        <v>0.32</v>
      </c>
      <c r="Y77">
        <v>0.13</v>
      </c>
      <c r="Z77">
        <v>0.06</v>
      </c>
    </row>
    <row r="78" spans="1:26" x14ac:dyDescent="0.35">
      <c r="A78" t="s">
        <v>277</v>
      </c>
      <c r="B78" t="s">
        <v>278</v>
      </c>
      <c r="C78" t="s">
        <v>24</v>
      </c>
      <c r="D78" t="s">
        <v>32</v>
      </c>
      <c r="E78" t="s">
        <v>107</v>
      </c>
      <c r="F78">
        <v>0.26</v>
      </c>
      <c r="G78">
        <v>4.8</v>
      </c>
      <c r="H78">
        <v>1.601</v>
      </c>
      <c r="I78">
        <v>0.129</v>
      </c>
      <c r="J78">
        <v>-5.0000000000000001E-3</v>
      </c>
      <c r="K78">
        <v>0.94</v>
      </c>
      <c r="L78">
        <v>78</v>
      </c>
      <c r="M78" s="4">
        <v>399</v>
      </c>
      <c r="N78">
        <v>0.01</v>
      </c>
      <c r="O78">
        <v>9.7200000000000006</v>
      </c>
      <c r="P78">
        <v>0.64</v>
      </c>
      <c r="Q78">
        <v>0.06</v>
      </c>
      <c r="R78">
        <v>0.1</v>
      </c>
      <c r="S78">
        <v>3.06</v>
      </c>
      <c r="T78">
        <v>80.64</v>
      </c>
      <c r="U78">
        <v>4.4000000000000004</v>
      </c>
      <c r="V78">
        <v>0.61</v>
      </c>
      <c r="W78">
        <v>0.36</v>
      </c>
      <c r="X78">
        <v>0.26</v>
      </c>
      <c r="Y78">
        <v>0.11</v>
      </c>
      <c r="Z78">
        <v>0.04</v>
      </c>
    </row>
    <row r="79" spans="1:26" x14ac:dyDescent="0.35">
      <c r="A79" t="s">
        <v>279</v>
      </c>
      <c r="B79" t="s">
        <v>278</v>
      </c>
      <c r="C79" t="s">
        <v>27</v>
      </c>
      <c r="D79" t="s">
        <v>25</v>
      </c>
      <c r="E79" t="s">
        <v>108</v>
      </c>
      <c r="F79">
        <v>0.33</v>
      </c>
      <c r="G79">
        <v>4</v>
      </c>
      <c r="H79">
        <v>1.6879999999999999</v>
      </c>
      <c r="I79">
        <v>0.112</v>
      </c>
      <c r="J79">
        <v>-5.0000000000000001E-3</v>
      </c>
      <c r="K79">
        <v>0.82</v>
      </c>
      <c r="L79">
        <v>68</v>
      </c>
      <c r="M79" s="4">
        <v>369</v>
      </c>
      <c r="N79">
        <v>0.01</v>
      </c>
      <c r="O79">
        <v>11.3</v>
      </c>
      <c r="P79">
        <v>0.95</v>
      </c>
      <c r="Q79">
        <v>0.08</v>
      </c>
      <c r="R79">
        <v>0.16</v>
      </c>
      <c r="S79">
        <v>2.48</v>
      </c>
      <c r="T79">
        <v>76.63</v>
      </c>
      <c r="U79">
        <v>6.93</v>
      </c>
      <c r="V79">
        <v>0.62</v>
      </c>
      <c r="W79">
        <v>0.37</v>
      </c>
      <c r="X79">
        <v>0.28999999999999998</v>
      </c>
      <c r="Y79">
        <v>0.13</v>
      </c>
      <c r="Z79">
        <v>0.06</v>
      </c>
    </row>
    <row r="80" spans="1:26" x14ac:dyDescent="0.35">
      <c r="A80" t="s">
        <v>277</v>
      </c>
      <c r="B80" t="s">
        <v>278</v>
      </c>
      <c r="C80" t="s">
        <v>24</v>
      </c>
      <c r="D80" t="s">
        <v>32</v>
      </c>
      <c r="E80" t="s">
        <v>109</v>
      </c>
      <c r="F80">
        <v>0.43</v>
      </c>
      <c r="G80">
        <v>4</v>
      </c>
      <c r="H80">
        <v>1.6180000000000001</v>
      </c>
      <c r="I80">
        <v>9.0999999999999998E-2</v>
      </c>
      <c r="J80">
        <v>-4.0000000000000001E-3</v>
      </c>
      <c r="K80">
        <v>0.51</v>
      </c>
      <c r="L80">
        <v>72</v>
      </c>
      <c r="M80" s="4">
        <v>247</v>
      </c>
      <c r="N80">
        <v>0.02</v>
      </c>
      <c r="O80">
        <v>13.27</v>
      </c>
      <c r="P80">
        <v>1.38</v>
      </c>
      <c r="Q80">
        <v>0.1</v>
      </c>
      <c r="R80">
        <v>0.21</v>
      </c>
      <c r="S80">
        <v>1.78</v>
      </c>
      <c r="T80">
        <v>71.680000000000007</v>
      </c>
      <c r="U80">
        <v>10.1</v>
      </c>
      <c r="V80">
        <v>0.61</v>
      </c>
      <c r="W80">
        <v>0.37</v>
      </c>
      <c r="X80">
        <v>0.31</v>
      </c>
      <c r="Y80">
        <v>0.12</v>
      </c>
      <c r="Z80">
        <v>0.06</v>
      </c>
    </row>
    <row r="81" spans="1:26" x14ac:dyDescent="0.35">
      <c r="A81" t="s">
        <v>277</v>
      </c>
      <c r="B81" t="s">
        <v>278</v>
      </c>
      <c r="C81" t="s">
        <v>24</v>
      </c>
      <c r="D81" t="s">
        <v>25</v>
      </c>
      <c r="E81" t="s">
        <v>110</v>
      </c>
      <c r="F81">
        <v>0.21</v>
      </c>
      <c r="G81">
        <v>5.5</v>
      </c>
      <c r="H81">
        <v>1.6319999999999999</v>
      </c>
      <c r="I81">
        <v>0.127</v>
      </c>
      <c r="J81">
        <v>-5.0000000000000001E-3</v>
      </c>
      <c r="K81">
        <v>1.1100000000000001</v>
      </c>
      <c r="L81">
        <v>79</v>
      </c>
      <c r="M81" s="4">
        <v>430</v>
      </c>
      <c r="N81">
        <v>0.01</v>
      </c>
      <c r="O81">
        <v>10.41</v>
      </c>
      <c r="P81">
        <v>0.75</v>
      </c>
      <c r="Q81">
        <v>0.1</v>
      </c>
      <c r="R81">
        <v>0.16</v>
      </c>
      <c r="S81">
        <v>3.12</v>
      </c>
      <c r="T81">
        <v>78.959999999999994</v>
      </c>
      <c r="U81">
        <v>4.93</v>
      </c>
      <c r="V81">
        <v>0.74</v>
      </c>
      <c r="W81">
        <v>0.4</v>
      </c>
      <c r="X81">
        <v>0.27</v>
      </c>
      <c r="Y81">
        <v>0.11</v>
      </c>
      <c r="Z81">
        <v>0.05</v>
      </c>
    </row>
    <row r="82" spans="1:26" x14ac:dyDescent="0.35">
      <c r="A82" t="s">
        <v>282</v>
      </c>
      <c r="B82" t="s">
        <v>278</v>
      </c>
      <c r="C82" t="s">
        <v>27</v>
      </c>
      <c r="D82" t="s">
        <v>25</v>
      </c>
      <c r="E82" t="s">
        <v>111</v>
      </c>
      <c r="F82">
        <v>0.32</v>
      </c>
      <c r="G82">
        <v>5.2</v>
      </c>
      <c r="H82">
        <v>1.639</v>
      </c>
      <c r="I82">
        <v>0.11</v>
      </c>
      <c r="J82">
        <v>-4.0000000000000001E-3</v>
      </c>
      <c r="K82">
        <v>0.8</v>
      </c>
      <c r="L82">
        <v>72</v>
      </c>
      <c r="M82" s="4">
        <v>353</v>
      </c>
      <c r="N82">
        <v>0.01</v>
      </c>
      <c r="O82">
        <v>10.71</v>
      </c>
      <c r="P82">
        <v>0.74</v>
      </c>
      <c r="Q82">
        <v>0.1</v>
      </c>
      <c r="R82">
        <v>0.17</v>
      </c>
      <c r="S82">
        <v>2.85</v>
      </c>
      <c r="T82">
        <v>77.58</v>
      </c>
      <c r="U82">
        <v>6.3</v>
      </c>
      <c r="V82">
        <v>0.67</v>
      </c>
      <c r="W82">
        <v>0.41</v>
      </c>
      <c r="X82">
        <v>0.28999999999999998</v>
      </c>
      <c r="Y82">
        <v>0.12</v>
      </c>
      <c r="Z82">
        <v>0.06</v>
      </c>
    </row>
    <row r="83" spans="1:26" x14ac:dyDescent="0.35">
      <c r="A83" t="s">
        <v>279</v>
      </c>
      <c r="B83" t="s">
        <v>278</v>
      </c>
      <c r="C83" t="s">
        <v>27</v>
      </c>
      <c r="D83" t="s">
        <v>25</v>
      </c>
      <c r="E83" t="s">
        <v>112</v>
      </c>
      <c r="F83">
        <v>0.32</v>
      </c>
      <c r="G83">
        <v>5.0999999999999996</v>
      </c>
      <c r="H83">
        <v>1.79</v>
      </c>
      <c r="I83">
        <v>0.112</v>
      </c>
      <c r="J83">
        <v>-3.0000000000000001E-3</v>
      </c>
      <c r="K83">
        <v>0.79</v>
      </c>
      <c r="L83">
        <v>69</v>
      </c>
      <c r="M83" s="4">
        <v>318</v>
      </c>
      <c r="N83">
        <v>0.01</v>
      </c>
      <c r="O83">
        <v>12.2</v>
      </c>
      <c r="P83">
        <v>1.1100000000000001</v>
      </c>
      <c r="Q83">
        <v>0.09</v>
      </c>
      <c r="R83">
        <v>0.17</v>
      </c>
      <c r="S83">
        <v>2.4700000000000002</v>
      </c>
      <c r="T83">
        <v>75.17</v>
      </c>
      <c r="U83">
        <v>7.3</v>
      </c>
      <c r="V83">
        <v>0.64</v>
      </c>
      <c r="W83">
        <v>0.38</v>
      </c>
      <c r="X83">
        <v>0.28999999999999998</v>
      </c>
      <c r="Y83">
        <v>0.13</v>
      </c>
      <c r="Z83">
        <v>0.06</v>
      </c>
    </row>
    <row r="84" spans="1:26" x14ac:dyDescent="0.35">
      <c r="A84" t="s">
        <v>277</v>
      </c>
      <c r="B84" t="s">
        <v>278</v>
      </c>
      <c r="C84" t="s">
        <v>24</v>
      </c>
      <c r="D84" t="s">
        <v>25</v>
      </c>
      <c r="E84" t="s">
        <v>113</v>
      </c>
      <c r="F84">
        <v>0.24</v>
      </c>
      <c r="G84">
        <v>4.3</v>
      </c>
      <c r="H84">
        <v>1.6060000000000001</v>
      </c>
      <c r="I84">
        <v>0.13300000000000001</v>
      </c>
      <c r="J84">
        <v>-5.0000000000000001E-3</v>
      </c>
      <c r="K84">
        <v>1.18</v>
      </c>
      <c r="L84">
        <v>83</v>
      </c>
      <c r="M84" s="4">
        <v>405</v>
      </c>
      <c r="N84">
        <v>0.01</v>
      </c>
      <c r="O84">
        <v>9.7100000000000009</v>
      </c>
      <c r="P84">
        <v>0.62</v>
      </c>
      <c r="Q84">
        <v>0.06</v>
      </c>
      <c r="R84">
        <v>0.11</v>
      </c>
      <c r="S84">
        <v>2.98</v>
      </c>
      <c r="T84">
        <v>80.930000000000007</v>
      </c>
      <c r="U84">
        <v>4.22</v>
      </c>
      <c r="V84">
        <v>0.61</v>
      </c>
      <c r="W84">
        <v>0.36</v>
      </c>
      <c r="X84">
        <v>0.25</v>
      </c>
      <c r="Y84">
        <v>0.11</v>
      </c>
      <c r="Z84">
        <v>0.05</v>
      </c>
    </row>
    <row r="85" spans="1:26" x14ac:dyDescent="0.35">
      <c r="A85" t="s">
        <v>279</v>
      </c>
      <c r="B85" t="s">
        <v>278</v>
      </c>
      <c r="C85" t="s">
        <v>27</v>
      </c>
      <c r="D85" t="s">
        <v>25</v>
      </c>
      <c r="E85" t="s">
        <v>114</v>
      </c>
      <c r="F85">
        <v>0.28000000000000003</v>
      </c>
      <c r="G85">
        <v>5</v>
      </c>
      <c r="H85">
        <v>1.86</v>
      </c>
      <c r="I85">
        <v>0.129</v>
      </c>
      <c r="J85">
        <v>-3.0000000000000001E-3</v>
      </c>
      <c r="K85">
        <v>0.82</v>
      </c>
      <c r="L85">
        <v>73</v>
      </c>
      <c r="M85" s="4">
        <v>337</v>
      </c>
      <c r="N85">
        <v>0.01</v>
      </c>
      <c r="O85">
        <v>11.72</v>
      </c>
      <c r="P85">
        <v>1</v>
      </c>
      <c r="Q85">
        <v>0.09</v>
      </c>
      <c r="R85">
        <v>0.16</v>
      </c>
      <c r="S85">
        <v>2.65</v>
      </c>
      <c r="T85">
        <v>76.150000000000006</v>
      </c>
      <c r="U85">
        <v>6.72</v>
      </c>
      <c r="V85">
        <v>0.66</v>
      </c>
      <c r="W85">
        <v>0.39</v>
      </c>
      <c r="X85">
        <v>0.28999999999999998</v>
      </c>
      <c r="Y85">
        <v>0.11</v>
      </c>
      <c r="Z85">
        <v>0.05</v>
      </c>
    </row>
    <row r="86" spans="1:26" x14ac:dyDescent="0.35">
      <c r="A86" t="s">
        <v>277</v>
      </c>
      <c r="B86" t="s">
        <v>278</v>
      </c>
      <c r="C86" t="s">
        <v>24</v>
      </c>
      <c r="D86" t="s">
        <v>25</v>
      </c>
      <c r="E86" t="s">
        <v>115</v>
      </c>
      <c r="F86">
        <v>0.31</v>
      </c>
      <c r="G86">
        <v>5</v>
      </c>
      <c r="H86">
        <v>1.706</v>
      </c>
      <c r="I86">
        <v>9.7000000000000003E-2</v>
      </c>
      <c r="J86">
        <v>-3.0000000000000001E-3</v>
      </c>
      <c r="K86">
        <v>0.66</v>
      </c>
      <c r="L86">
        <v>70</v>
      </c>
      <c r="M86" s="4">
        <v>273</v>
      </c>
      <c r="N86">
        <v>0.02</v>
      </c>
      <c r="O86">
        <v>13.14</v>
      </c>
      <c r="P86">
        <v>1.29</v>
      </c>
      <c r="Q86">
        <v>0.1</v>
      </c>
      <c r="R86">
        <v>0.2</v>
      </c>
      <c r="S86">
        <v>2.14</v>
      </c>
      <c r="T86">
        <v>72.760000000000005</v>
      </c>
      <c r="U86">
        <v>8.82</v>
      </c>
      <c r="V86">
        <v>0.63</v>
      </c>
      <c r="W86">
        <v>0.39</v>
      </c>
      <c r="X86">
        <v>0.31</v>
      </c>
      <c r="Y86">
        <v>0.14000000000000001</v>
      </c>
      <c r="Z86">
        <v>0.06</v>
      </c>
    </row>
    <row r="87" spans="1:26" x14ac:dyDescent="0.35">
      <c r="A87" t="s">
        <v>277</v>
      </c>
      <c r="B87" t="s">
        <v>278</v>
      </c>
      <c r="C87" t="s">
        <v>24</v>
      </c>
      <c r="D87" t="s">
        <v>32</v>
      </c>
      <c r="E87" t="s">
        <v>116</v>
      </c>
      <c r="F87">
        <v>0.22</v>
      </c>
      <c r="G87">
        <v>5</v>
      </c>
      <c r="H87">
        <v>1.6739999999999999</v>
      </c>
      <c r="I87">
        <v>0.11799999999999999</v>
      </c>
      <c r="J87">
        <v>-5.0000000000000001E-3</v>
      </c>
      <c r="K87">
        <v>0.9</v>
      </c>
      <c r="L87">
        <v>81</v>
      </c>
      <c r="M87" s="4">
        <v>496</v>
      </c>
      <c r="N87">
        <v>0.01</v>
      </c>
      <c r="O87">
        <v>9.9600000000000009</v>
      </c>
      <c r="P87">
        <v>0.65</v>
      </c>
      <c r="Q87">
        <v>0.06</v>
      </c>
      <c r="R87">
        <v>0.09</v>
      </c>
      <c r="S87">
        <v>3.16</v>
      </c>
      <c r="T87">
        <v>80.88</v>
      </c>
      <c r="U87">
        <v>3.85</v>
      </c>
      <c r="V87">
        <v>0.6</v>
      </c>
      <c r="W87">
        <v>0.36</v>
      </c>
      <c r="X87">
        <v>0.24</v>
      </c>
      <c r="Y87">
        <v>0.1</v>
      </c>
      <c r="Z87">
        <v>0.05</v>
      </c>
    </row>
    <row r="88" spans="1:26" x14ac:dyDescent="0.35">
      <c r="A88" t="s">
        <v>285</v>
      </c>
      <c r="B88" t="s">
        <v>278</v>
      </c>
      <c r="C88" t="s">
        <v>27</v>
      </c>
      <c r="D88" t="s">
        <v>29</v>
      </c>
      <c r="E88" t="s">
        <v>117</v>
      </c>
      <c r="F88">
        <v>0.28000000000000003</v>
      </c>
      <c r="G88">
        <v>8.9</v>
      </c>
      <c r="H88">
        <v>1.9219999999999999</v>
      </c>
      <c r="I88">
        <v>0.156</v>
      </c>
      <c r="J88">
        <v>-2E-3</v>
      </c>
      <c r="K88">
        <v>1.03</v>
      </c>
      <c r="L88">
        <v>65</v>
      </c>
      <c r="M88" s="4">
        <v>361</v>
      </c>
      <c r="N88">
        <v>0.01</v>
      </c>
      <c r="O88">
        <v>11.39</v>
      </c>
      <c r="P88">
        <v>0.7</v>
      </c>
      <c r="Q88">
        <v>7.0000000000000007E-2</v>
      </c>
      <c r="R88">
        <v>0.09</v>
      </c>
      <c r="S88">
        <v>2.57</v>
      </c>
      <c r="T88">
        <v>75.819999999999993</v>
      </c>
      <c r="U88">
        <v>7.67</v>
      </c>
      <c r="V88">
        <v>0.72</v>
      </c>
      <c r="W88">
        <v>0.43</v>
      </c>
      <c r="X88">
        <v>0.36</v>
      </c>
      <c r="Y88">
        <v>0.12</v>
      </c>
      <c r="Z88">
        <v>0.05</v>
      </c>
    </row>
    <row r="89" spans="1:26" x14ac:dyDescent="0.35">
      <c r="A89" t="s">
        <v>279</v>
      </c>
      <c r="B89" t="s">
        <v>278</v>
      </c>
      <c r="C89" t="s">
        <v>27</v>
      </c>
      <c r="D89" t="s">
        <v>25</v>
      </c>
      <c r="E89" t="s">
        <v>118</v>
      </c>
      <c r="F89">
        <v>0.26</v>
      </c>
      <c r="G89">
        <v>5</v>
      </c>
      <c r="H89">
        <v>1.643</v>
      </c>
      <c r="I89">
        <v>0.109</v>
      </c>
      <c r="J89">
        <v>-5.0000000000000001E-3</v>
      </c>
      <c r="K89">
        <v>0.85</v>
      </c>
      <c r="L89">
        <v>76</v>
      </c>
      <c r="M89" s="4">
        <v>302</v>
      </c>
      <c r="N89">
        <v>0.01</v>
      </c>
      <c r="O89">
        <v>11.62</v>
      </c>
      <c r="P89">
        <v>1.01</v>
      </c>
      <c r="Q89">
        <v>0.1</v>
      </c>
      <c r="R89">
        <v>0.17</v>
      </c>
      <c r="S89">
        <v>2.67</v>
      </c>
      <c r="T89">
        <v>76.3</v>
      </c>
      <c r="U89">
        <v>6.57</v>
      </c>
      <c r="V89">
        <v>0.7</v>
      </c>
      <c r="W89">
        <v>0.4</v>
      </c>
      <c r="X89">
        <v>0.28999999999999998</v>
      </c>
      <c r="Y89">
        <v>0.11</v>
      </c>
      <c r="Z89">
        <v>0.06</v>
      </c>
    </row>
    <row r="90" spans="1:26" x14ac:dyDescent="0.35">
      <c r="A90" t="s">
        <v>288</v>
      </c>
      <c r="B90" t="s">
        <v>278</v>
      </c>
      <c r="C90" t="s">
        <v>27</v>
      </c>
      <c r="D90" t="s">
        <v>25</v>
      </c>
      <c r="E90" t="s">
        <v>119</v>
      </c>
      <c r="F90">
        <v>0.34</v>
      </c>
      <c r="G90">
        <v>4.0999999999999996</v>
      </c>
      <c r="H90">
        <v>1.67</v>
      </c>
      <c r="I90">
        <v>0.111</v>
      </c>
      <c r="J90">
        <v>-5.0000000000000001E-3</v>
      </c>
      <c r="K90">
        <v>0.87</v>
      </c>
      <c r="L90">
        <v>70</v>
      </c>
      <c r="M90" s="4">
        <v>319</v>
      </c>
      <c r="N90">
        <v>0.02</v>
      </c>
      <c r="O90">
        <v>13.49</v>
      </c>
      <c r="P90">
        <v>1.32</v>
      </c>
      <c r="Q90">
        <v>0.11</v>
      </c>
      <c r="R90">
        <v>0.2</v>
      </c>
      <c r="S90">
        <v>2.14</v>
      </c>
      <c r="T90">
        <v>72.209999999999994</v>
      </c>
      <c r="U90">
        <v>8.94</v>
      </c>
      <c r="V90">
        <v>0.66</v>
      </c>
      <c r="W90">
        <v>0.41</v>
      </c>
      <c r="X90">
        <v>0.32</v>
      </c>
      <c r="Y90">
        <v>0.14000000000000001</v>
      </c>
      <c r="Z90">
        <v>7.0000000000000007E-2</v>
      </c>
    </row>
    <row r="91" spans="1:26" x14ac:dyDescent="0.35">
      <c r="A91" t="s">
        <v>277</v>
      </c>
      <c r="B91" t="s">
        <v>278</v>
      </c>
      <c r="C91" t="s">
        <v>24</v>
      </c>
      <c r="D91" t="s">
        <v>25</v>
      </c>
      <c r="E91" t="s">
        <v>120</v>
      </c>
      <c r="F91">
        <v>0.39</v>
      </c>
      <c r="G91">
        <v>6</v>
      </c>
      <c r="H91">
        <v>1.8839999999999999</v>
      </c>
      <c r="I91">
        <v>0.114</v>
      </c>
      <c r="J91">
        <v>-2E-3</v>
      </c>
      <c r="K91">
        <v>0.8</v>
      </c>
      <c r="L91">
        <v>68</v>
      </c>
      <c r="M91" s="4">
        <v>241</v>
      </c>
      <c r="N91">
        <v>0.02</v>
      </c>
      <c r="O91">
        <v>13.52</v>
      </c>
      <c r="P91">
        <v>1.33</v>
      </c>
      <c r="Q91">
        <v>0.1</v>
      </c>
      <c r="R91">
        <v>0.2</v>
      </c>
      <c r="S91">
        <v>2.12</v>
      </c>
      <c r="T91">
        <v>72.08</v>
      </c>
      <c r="U91">
        <v>9.0399999999999991</v>
      </c>
      <c r="V91">
        <v>0.66</v>
      </c>
      <c r="W91">
        <v>0.41</v>
      </c>
      <c r="X91">
        <v>0.31</v>
      </c>
      <c r="Y91">
        <v>0.14000000000000001</v>
      </c>
      <c r="Z91">
        <v>0.06</v>
      </c>
    </row>
    <row r="92" spans="1:26" x14ac:dyDescent="0.35">
      <c r="A92" t="s">
        <v>279</v>
      </c>
      <c r="B92" t="s">
        <v>278</v>
      </c>
      <c r="C92" t="s">
        <v>27</v>
      </c>
      <c r="D92" t="s">
        <v>25</v>
      </c>
      <c r="E92" t="s">
        <v>121</v>
      </c>
      <c r="F92">
        <v>0.26</v>
      </c>
      <c r="G92">
        <v>4</v>
      </c>
      <c r="H92">
        <v>1.6359999999999999</v>
      </c>
      <c r="I92">
        <v>0.108</v>
      </c>
      <c r="J92">
        <v>-4.0000000000000001E-3</v>
      </c>
      <c r="K92">
        <v>0.85</v>
      </c>
      <c r="L92">
        <v>75</v>
      </c>
      <c r="M92" s="4">
        <v>259</v>
      </c>
      <c r="N92">
        <v>0.02</v>
      </c>
      <c r="O92">
        <v>12.13</v>
      </c>
      <c r="P92">
        <v>1.0900000000000001</v>
      </c>
      <c r="Q92">
        <v>0.09</v>
      </c>
      <c r="R92">
        <v>0.18</v>
      </c>
      <c r="S92">
        <v>2.56</v>
      </c>
      <c r="T92">
        <v>75.16</v>
      </c>
      <c r="U92">
        <v>7.24</v>
      </c>
      <c r="V92">
        <v>0.68</v>
      </c>
      <c r="W92">
        <v>0.4</v>
      </c>
      <c r="X92">
        <v>0.28000000000000003</v>
      </c>
      <c r="Y92">
        <v>0.12</v>
      </c>
      <c r="Z92">
        <v>0.05</v>
      </c>
    </row>
    <row r="93" spans="1:26" x14ac:dyDescent="0.35">
      <c r="A93" t="s">
        <v>279</v>
      </c>
      <c r="B93" t="s">
        <v>278</v>
      </c>
      <c r="C93" t="s">
        <v>27</v>
      </c>
      <c r="D93" t="s">
        <v>25</v>
      </c>
      <c r="E93" t="s">
        <v>122</v>
      </c>
      <c r="F93">
        <v>0.27</v>
      </c>
      <c r="G93">
        <v>6.2</v>
      </c>
      <c r="H93">
        <v>1.6919999999999999</v>
      </c>
      <c r="I93">
        <v>0.11799999999999999</v>
      </c>
      <c r="J93">
        <v>-5.0000000000000001E-3</v>
      </c>
      <c r="K93">
        <v>0.95</v>
      </c>
      <c r="L93">
        <v>77</v>
      </c>
      <c r="M93" s="4">
        <v>351</v>
      </c>
      <c r="N93">
        <v>0.01</v>
      </c>
      <c r="O93">
        <v>11.13</v>
      </c>
      <c r="P93">
        <v>0.91</v>
      </c>
      <c r="Q93">
        <v>0.08</v>
      </c>
      <c r="R93">
        <v>0.14000000000000001</v>
      </c>
      <c r="S93">
        <v>2.86</v>
      </c>
      <c r="T93">
        <v>77.599999999999994</v>
      </c>
      <c r="U93">
        <v>5.72</v>
      </c>
      <c r="V93">
        <v>0.68</v>
      </c>
      <c r="W93">
        <v>0.39</v>
      </c>
      <c r="X93">
        <v>0.31</v>
      </c>
      <c r="Y93">
        <v>0.12</v>
      </c>
      <c r="Z93">
        <v>0.05</v>
      </c>
    </row>
    <row r="94" spans="1:26" x14ac:dyDescent="0.35">
      <c r="A94" t="s">
        <v>277</v>
      </c>
      <c r="B94" t="s">
        <v>278</v>
      </c>
      <c r="C94" t="s">
        <v>24</v>
      </c>
      <c r="D94" t="s">
        <v>32</v>
      </c>
      <c r="E94" t="s">
        <v>123</v>
      </c>
      <c r="F94">
        <v>0.31</v>
      </c>
      <c r="G94">
        <v>5</v>
      </c>
      <c r="H94">
        <v>1.544</v>
      </c>
      <c r="I94">
        <v>0.125</v>
      </c>
      <c r="J94">
        <v>-5.0000000000000001E-3</v>
      </c>
      <c r="K94">
        <v>1.02</v>
      </c>
      <c r="L94">
        <v>77</v>
      </c>
      <c r="M94" s="4">
        <v>355</v>
      </c>
      <c r="N94">
        <v>0.01</v>
      </c>
      <c r="O94">
        <v>10</v>
      </c>
      <c r="P94">
        <v>0.7</v>
      </c>
      <c r="Q94">
        <v>7.0000000000000007E-2</v>
      </c>
      <c r="R94">
        <v>0.11</v>
      </c>
      <c r="S94">
        <v>3.01</v>
      </c>
      <c r="T94">
        <v>80.16</v>
      </c>
      <c r="U94">
        <v>4.54</v>
      </c>
      <c r="V94">
        <v>0.65</v>
      </c>
      <c r="W94">
        <v>0.37</v>
      </c>
      <c r="X94">
        <v>0.25</v>
      </c>
      <c r="Y94">
        <v>0.09</v>
      </c>
      <c r="Z94">
        <v>0.05</v>
      </c>
    </row>
    <row r="95" spans="1:26" x14ac:dyDescent="0.35">
      <c r="A95" t="s">
        <v>277</v>
      </c>
      <c r="B95" t="s">
        <v>278</v>
      </c>
      <c r="C95" t="s">
        <v>24</v>
      </c>
      <c r="D95" t="s">
        <v>32</v>
      </c>
      <c r="E95" t="s">
        <v>124</v>
      </c>
      <c r="F95">
        <v>0.28999999999999998</v>
      </c>
      <c r="G95">
        <v>5</v>
      </c>
      <c r="H95">
        <v>1.8140000000000001</v>
      </c>
      <c r="I95">
        <v>0.125</v>
      </c>
      <c r="J95">
        <v>-4.0000000000000001E-3</v>
      </c>
      <c r="K95">
        <v>0.73</v>
      </c>
      <c r="L95">
        <v>72</v>
      </c>
      <c r="M95" s="4">
        <v>249</v>
      </c>
      <c r="N95">
        <v>0.02</v>
      </c>
      <c r="O95">
        <v>13.5</v>
      </c>
      <c r="P95">
        <v>1.36</v>
      </c>
      <c r="Q95">
        <v>0.11</v>
      </c>
      <c r="R95">
        <v>0.22</v>
      </c>
      <c r="S95">
        <v>2.08</v>
      </c>
      <c r="T95">
        <v>71.66</v>
      </c>
      <c r="U95">
        <v>9.39</v>
      </c>
      <c r="V95">
        <v>0.67</v>
      </c>
      <c r="W95">
        <v>0.39</v>
      </c>
      <c r="X95">
        <v>0.35</v>
      </c>
      <c r="Y95">
        <v>0.13</v>
      </c>
      <c r="Z95">
        <v>0.12</v>
      </c>
    </row>
    <row r="96" spans="1:26" x14ac:dyDescent="0.35">
      <c r="A96" t="s">
        <v>277</v>
      </c>
      <c r="B96" t="s">
        <v>278</v>
      </c>
      <c r="C96" t="s">
        <v>24</v>
      </c>
      <c r="D96" t="s">
        <v>25</v>
      </c>
      <c r="E96" t="s">
        <v>125</v>
      </c>
      <c r="F96">
        <v>0.32</v>
      </c>
      <c r="G96">
        <v>5</v>
      </c>
      <c r="H96">
        <v>1.591</v>
      </c>
      <c r="I96">
        <v>0.13300000000000001</v>
      </c>
      <c r="J96">
        <v>-5.0000000000000001E-3</v>
      </c>
      <c r="K96">
        <v>1.01</v>
      </c>
      <c r="L96">
        <v>81</v>
      </c>
      <c r="M96" s="4">
        <v>343</v>
      </c>
      <c r="N96">
        <v>0.01</v>
      </c>
      <c r="O96">
        <v>10.210000000000001</v>
      </c>
      <c r="P96">
        <v>0.73</v>
      </c>
      <c r="Q96">
        <v>0.06</v>
      </c>
      <c r="R96">
        <v>0.09</v>
      </c>
      <c r="S96">
        <v>3.2</v>
      </c>
      <c r="T96">
        <v>80.08</v>
      </c>
      <c r="U96">
        <v>4.18</v>
      </c>
      <c r="V96">
        <v>0.68</v>
      </c>
      <c r="W96">
        <v>0.36</v>
      </c>
      <c r="X96">
        <v>0.24</v>
      </c>
      <c r="Y96">
        <v>0.11</v>
      </c>
      <c r="Z96">
        <v>0.04</v>
      </c>
    </row>
    <row r="97" spans="1:26" x14ac:dyDescent="0.35">
      <c r="A97" t="s">
        <v>285</v>
      </c>
      <c r="B97" t="s">
        <v>278</v>
      </c>
      <c r="C97" t="s">
        <v>27</v>
      </c>
      <c r="D97" t="s">
        <v>29</v>
      </c>
      <c r="E97" t="s">
        <v>126</v>
      </c>
      <c r="F97">
        <v>0.3</v>
      </c>
      <c r="G97">
        <v>6.2</v>
      </c>
      <c r="H97">
        <v>1.885</v>
      </c>
      <c r="I97">
        <v>0.14799999999999999</v>
      </c>
      <c r="J97">
        <v>-2E-3</v>
      </c>
      <c r="K97">
        <v>1.03</v>
      </c>
      <c r="L97">
        <v>69</v>
      </c>
      <c r="M97" s="4">
        <v>369</v>
      </c>
      <c r="N97">
        <v>0.01</v>
      </c>
      <c r="O97">
        <v>11.41</v>
      </c>
      <c r="P97">
        <v>0.73</v>
      </c>
      <c r="Q97">
        <v>7.0000000000000007E-2</v>
      </c>
      <c r="R97">
        <v>0.1</v>
      </c>
      <c r="S97">
        <v>2.59</v>
      </c>
      <c r="T97">
        <v>75.900000000000006</v>
      </c>
      <c r="U97">
        <v>7.57</v>
      </c>
      <c r="V97">
        <v>0.72</v>
      </c>
      <c r="W97">
        <v>0.42</v>
      </c>
      <c r="X97">
        <v>0.35</v>
      </c>
      <c r="Y97">
        <v>0.11</v>
      </c>
      <c r="Z97">
        <v>0.04</v>
      </c>
    </row>
    <row r="98" spans="1:26" x14ac:dyDescent="0.35">
      <c r="A98" t="s">
        <v>279</v>
      </c>
      <c r="B98" t="s">
        <v>278</v>
      </c>
      <c r="C98" t="s">
        <v>27</v>
      </c>
      <c r="D98" t="s">
        <v>25</v>
      </c>
      <c r="E98" t="s">
        <v>127</v>
      </c>
      <c r="F98">
        <v>0.25</v>
      </c>
      <c r="G98">
        <v>5.4</v>
      </c>
      <c r="H98">
        <v>1.647</v>
      </c>
      <c r="I98">
        <v>0.11</v>
      </c>
      <c r="J98">
        <v>-4.0000000000000001E-3</v>
      </c>
      <c r="K98">
        <v>0.84</v>
      </c>
      <c r="L98">
        <v>78</v>
      </c>
      <c r="M98" s="4">
        <v>416</v>
      </c>
      <c r="N98">
        <v>0.01</v>
      </c>
      <c r="O98">
        <v>10.87</v>
      </c>
      <c r="P98">
        <v>0.87</v>
      </c>
      <c r="Q98">
        <v>7.0000000000000007E-2</v>
      </c>
      <c r="R98">
        <v>0.14000000000000001</v>
      </c>
      <c r="S98">
        <v>2.86</v>
      </c>
      <c r="T98">
        <v>78.33</v>
      </c>
      <c r="U98">
        <v>5.41</v>
      </c>
      <c r="V98">
        <v>0.65</v>
      </c>
      <c r="W98">
        <v>0.37</v>
      </c>
      <c r="X98">
        <v>0.26</v>
      </c>
      <c r="Y98">
        <v>0.1</v>
      </c>
      <c r="Z98">
        <v>0.05</v>
      </c>
    </row>
    <row r="99" spans="1:26" x14ac:dyDescent="0.35">
      <c r="A99" t="s">
        <v>277</v>
      </c>
      <c r="B99" t="s">
        <v>278</v>
      </c>
      <c r="C99" t="s">
        <v>24</v>
      </c>
      <c r="D99" t="s">
        <v>32</v>
      </c>
      <c r="E99" t="s">
        <v>128</v>
      </c>
      <c r="F99">
        <v>0.2</v>
      </c>
      <c r="G99">
        <v>5</v>
      </c>
      <c r="H99">
        <v>1.4990000000000001</v>
      </c>
      <c r="I99">
        <v>0.109</v>
      </c>
      <c r="J99">
        <v>-6.0000000000000001E-3</v>
      </c>
      <c r="K99">
        <v>0.44</v>
      </c>
      <c r="L99">
        <v>82</v>
      </c>
      <c r="M99" s="4">
        <v>359</v>
      </c>
      <c r="N99">
        <v>0.01</v>
      </c>
      <c r="O99">
        <v>9.32</v>
      </c>
      <c r="P99">
        <v>0.65</v>
      </c>
      <c r="Q99">
        <v>0.16</v>
      </c>
      <c r="R99">
        <v>0.24</v>
      </c>
      <c r="S99">
        <v>3.31</v>
      </c>
      <c r="T99">
        <v>78.67</v>
      </c>
      <c r="U99">
        <v>5.95</v>
      </c>
      <c r="V99">
        <v>0.77</v>
      </c>
      <c r="W99">
        <v>0.44</v>
      </c>
      <c r="X99">
        <v>0.31</v>
      </c>
      <c r="Y99">
        <v>0.12</v>
      </c>
      <c r="Z99">
        <v>0.05</v>
      </c>
    </row>
    <row r="100" spans="1:26" x14ac:dyDescent="0.35">
      <c r="A100" t="s">
        <v>277</v>
      </c>
      <c r="B100" t="s">
        <v>278</v>
      </c>
      <c r="C100" t="s">
        <v>24</v>
      </c>
      <c r="D100" t="s">
        <v>32</v>
      </c>
      <c r="E100" t="s">
        <v>129</v>
      </c>
      <c r="F100">
        <v>0.35</v>
      </c>
      <c r="G100">
        <v>5.6</v>
      </c>
      <c r="H100">
        <v>1.776</v>
      </c>
      <c r="I100">
        <v>0.11</v>
      </c>
      <c r="J100">
        <v>-3.0000000000000001E-3</v>
      </c>
      <c r="K100">
        <v>0.8</v>
      </c>
      <c r="L100">
        <v>73</v>
      </c>
      <c r="M100" s="4">
        <v>233</v>
      </c>
      <c r="N100">
        <v>0.01</v>
      </c>
      <c r="O100">
        <v>13.39</v>
      </c>
      <c r="P100">
        <v>1.31</v>
      </c>
      <c r="Q100">
        <v>0.1</v>
      </c>
      <c r="R100">
        <v>0.2</v>
      </c>
      <c r="S100">
        <v>2.14</v>
      </c>
      <c r="T100">
        <v>72.56</v>
      </c>
      <c r="U100">
        <v>8.7200000000000006</v>
      </c>
      <c r="V100">
        <v>0.66</v>
      </c>
      <c r="W100">
        <v>0.41</v>
      </c>
      <c r="X100">
        <v>0.31</v>
      </c>
      <c r="Y100">
        <v>0.13</v>
      </c>
      <c r="Z100">
        <v>0.06</v>
      </c>
    </row>
    <row r="101" spans="1:26" x14ac:dyDescent="0.35">
      <c r="A101" t="s">
        <v>279</v>
      </c>
      <c r="B101" t="s">
        <v>278</v>
      </c>
      <c r="C101" t="s">
        <v>27</v>
      </c>
      <c r="D101" t="s">
        <v>25</v>
      </c>
      <c r="E101" t="s">
        <v>130</v>
      </c>
      <c r="F101">
        <v>0.24</v>
      </c>
      <c r="G101">
        <v>4.8</v>
      </c>
      <c r="H101">
        <v>1.6739999999999999</v>
      </c>
      <c r="I101">
        <v>0.107</v>
      </c>
      <c r="J101">
        <v>-3.0000000000000001E-3</v>
      </c>
      <c r="K101">
        <v>0.76</v>
      </c>
      <c r="L101">
        <v>77</v>
      </c>
      <c r="M101" s="4">
        <v>261</v>
      </c>
      <c r="N101">
        <v>0.01</v>
      </c>
      <c r="O101">
        <v>12.32</v>
      </c>
      <c r="P101">
        <v>1.1399999999999999</v>
      </c>
      <c r="Q101">
        <v>0.09</v>
      </c>
      <c r="R101">
        <v>0.17</v>
      </c>
      <c r="S101">
        <v>2.4500000000000002</v>
      </c>
      <c r="T101">
        <v>74.78</v>
      </c>
      <c r="U101">
        <v>7.55</v>
      </c>
      <c r="V101">
        <v>0.64</v>
      </c>
      <c r="W101">
        <v>0.4</v>
      </c>
      <c r="X101">
        <v>0.28999999999999998</v>
      </c>
      <c r="Y101">
        <v>0.11</v>
      </c>
      <c r="Z101">
        <v>0.06</v>
      </c>
    </row>
    <row r="102" spans="1:26" x14ac:dyDescent="0.35">
      <c r="A102" t="s">
        <v>282</v>
      </c>
      <c r="B102" t="s">
        <v>278</v>
      </c>
      <c r="C102" t="s">
        <v>27</v>
      </c>
      <c r="D102" t="s">
        <v>25</v>
      </c>
      <c r="E102" t="s">
        <v>131</v>
      </c>
      <c r="F102">
        <v>0.24</v>
      </c>
      <c r="G102">
        <v>5</v>
      </c>
      <c r="H102">
        <v>1.6779999999999999</v>
      </c>
      <c r="I102">
        <v>0.11600000000000001</v>
      </c>
      <c r="J102">
        <v>-4.0000000000000001E-3</v>
      </c>
      <c r="K102">
        <v>0.8</v>
      </c>
      <c r="L102">
        <v>75</v>
      </c>
      <c r="M102" s="4">
        <v>322</v>
      </c>
      <c r="N102">
        <v>0.01</v>
      </c>
      <c r="O102">
        <v>11.65</v>
      </c>
      <c r="P102">
        <v>0.94</v>
      </c>
      <c r="Q102">
        <v>0.09</v>
      </c>
      <c r="R102">
        <v>0.17</v>
      </c>
      <c r="S102">
        <v>2.68</v>
      </c>
      <c r="T102">
        <v>75.930000000000007</v>
      </c>
      <c r="U102">
        <v>6.93</v>
      </c>
      <c r="V102">
        <v>0.72</v>
      </c>
      <c r="W102">
        <v>0.41</v>
      </c>
      <c r="X102">
        <v>0.3</v>
      </c>
      <c r="Y102">
        <v>0.12</v>
      </c>
      <c r="Z102">
        <v>0.06</v>
      </c>
    </row>
    <row r="103" spans="1:26" x14ac:dyDescent="0.35">
      <c r="A103" t="s">
        <v>277</v>
      </c>
      <c r="B103" t="s">
        <v>278</v>
      </c>
      <c r="C103" t="s">
        <v>24</v>
      </c>
      <c r="D103" t="s">
        <v>32</v>
      </c>
      <c r="E103" t="s">
        <v>132</v>
      </c>
      <c r="F103">
        <v>0.22</v>
      </c>
      <c r="G103">
        <v>4</v>
      </c>
      <c r="H103">
        <v>1.5740000000000001</v>
      </c>
      <c r="I103">
        <v>0.13300000000000001</v>
      </c>
      <c r="J103">
        <v>-4.0000000000000001E-3</v>
      </c>
      <c r="K103">
        <v>0.99</v>
      </c>
      <c r="L103">
        <v>80</v>
      </c>
      <c r="M103" s="4">
        <v>355</v>
      </c>
      <c r="N103">
        <v>0.01</v>
      </c>
      <c r="O103">
        <v>10.130000000000001</v>
      </c>
      <c r="P103">
        <v>0.72</v>
      </c>
      <c r="Q103">
        <v>0.06</v>
      </c>
      <c r="R103">
        <v>0.09</v>
      </c>
      <c r="S103">
        <v>3.13</v>
      </c>
      <c r="T103">
        <v>80.69</v>
      </c>
      <c r="U103">
        <v>3.68</v>
      </c>
      <c r="V103">
        <v>0.65</v>
      </c>
      <c r="W103">
        <v>0.38</v>
      </c>
      <c r="X103">
        <v>0.33</v>
      </c>
      <c r="Y103">
        <v>0.09</v>
      </c>
      <c r="Z103">
        <v>0.05</v>
      </c>
    </row>
    <row r="104" spans="1:26" x14ac:dyDescent="0.35">
      <c r="A104" t="s">
        <v>279</v>
      </c>
      <c r="B104" t="s">
        <v>278</v>
      </c>
      <c r="C104" t="s">
        <v>27</v>
      </c>
      <c r="D104" t="s">
        <v>25</v>
      </c>
      <c r="E104" t="s">
        <v>133</v>
      </c>
      <c r="F104">
        <v>0.24</v>
      </c>
      <c r="G104">
        <v>4.4000000000000004</v>
      </c>
      <c r="H104">
        <v>1.6839999999999999</v>
      </c>
      <c r="I104">
        <v>0.13400000000000001</v>
      </c>
      <c r="J104">
        <v>-5.0000000000000001E-3</v>
      </c>
      <c r="K104">
        <v>0.9</v>
      </c>
      <c r="L104">
        <v>77</v>
      </c>
      <c r="M104" s="4">
        <v>375</v>
      </c>
      <c r="N104">
        <v>0.01</v>
      </c>
      <c r="O104">
        <v>10.97</v>
      </c>
      <c r="P104">
        <v>0.9</v>
      </c>
      <c r="Q104">
        <v>7.0000000000000007E-2</v>
      </c>
      <c r="R104">
        <v>0.13</v>
      </c>
      <c r="S104">
        <v>2.98</v>
      </c>
      <c r="T104">
        <v>77.709999999999994</v>
      </c>
      <c r="U104">
        <v>5.66</v>
      </c>
      <c r="V104">
        <v>0.68</v>
      </c>
      <c r="W104">
        <v>0.42</v>
      </c>
      <c r="X104">
        <v>0.27</v>
      </c>
      <c r="Y104">
        <v>0.14000000000000001</v>
      </c>
      <c r="Z104">
        <v>0.06</v>
      </c>
    </row>
    <row r="105" spans="1:26" x14ac:dyDescent="0.35">
      <c r="A105" t="s">
        <v>279</v>
      </c>
      <c r="B105" t="s">
        <v>278</v>
      </c>
      <c r="C105" t="s">
        <v>27</v>
      </c>
      <c r="D105" t="s">
        <v>25</v>
      </c>
      <c r="E105" t="s">
        <v>134</v>
      </c>
      <c r="F105">
        <v>0.24</v>
      </c>
      <c r="G105">
        <v>4.0999999999999996</v>
      </c>
      <c r="H105">
        <v>1.706</v>
      </c>
      <c r="I105">
        <v>0.122</v>
      </c>
      <c r="J105">
        <v>-4.0000000000000001E-3</v>
      </c>
      <c r="K105">
        <v>0.81</v>
      </c>
      <c r="L105">
        <v>79</v>
      </c>
      <c r="M105" s="4">
        <v>355</v>
      </c>
      <c r="N105">
        <v>0.01</v>
      </c>
      <c r="O105">
        <v>11.05</v>
      </c>
      <c r="P105">
        <v>0.88</v>
      </c>
      <c r="Q105">
        <v>0.09</v>
      </c>
      <c r="R105">
        <v>0.15</v>
      </c>
      <c r="S105">
        <v>2.78</v>
      </c>
      <c r="T105">
        <v>77.430000000000007</v>
      </c>
      <c r="U105">
        <v>6.08</v>
      </c>
      <c r="V105">
        <v>0.69</v>
      </c>
      <c r="W105">
        <v>0.39</v>
      </c>
      <c r="X105">
        <v>0.28000000000000003</v>
      </c>
      <c r="Y105">
        <v>0.13</v>
      </c>
      <c r="Z105">
        <v>0.05</v>
      </c>
    </row>
    <row r="106" spans="1:26" x14ac:dyDescent="0.35">
      <c r="A106" t="s">
        <v>279</v>
      </c>
      <c r="B106" t="s">
        <v>290</v>
      </c>
      <c r="C106" t="s">
        <v>27</v>
      </c>
      <c r="D106" t="s">
        <v>25</v>
      </c>
      <c r="E106" t="s">
        <v>135</v>
      </c>
      <c r="F106">
        <v>0.3</v>
      </c>
      <c r="G106">
        <v>8.8000000000000007</v>
      </c>
      <c r="H106">
        <v>2.097</v>
      </c>
      <c r="I106">
        <v>0.152</v>
      </c>
      <c r="J106">
        <v>-4.0000000000000001E-3</v>
      </c>
      <c r="K106">
        <v>0.92</v>
      </c>
      <c r="L106">
        <v>55</v>
      </c>
      <c r="M106" s="4">
        <v>255</v>
      </c>
      <c r="N106">
        <v>0.01</v>
      </c>
      <c r="O106">
        <v>10.62</v>
      </c>
      <c r="P106">
        <v>1.03</v>
      </c>
      <c r="Q106">
        <v>0.05</v>
      </c>
      <c r="R106">
        <v>0.04</v>
      </c>
      <c r="S106">
        <v>2.84</v>
      </c>
      <c r="T106">
        <v>76.989999999999995</v>
      </c>
      <c r="U106">
        <v>6.76</v>
      </c>
      <c r="V106">
        <v>0.71</v>
      </c>
      <c r="W106">
        <v>0.46</v>
      </c>
      <c r="X106">
        <v>0.27</v>
      </c>
      <c r="Y106">
        <v>0.16</v>
      </c>
      <c r="Z106">
        <v>0.06</v>
      </c>
    </row>
    <row r="107" spans="1:26" x14ac:dyDescent="0.35">
      <c r="A107" t="s">
        <v>277</v>
      </c>
      <c r="B107" t="s">
        <v>278</v>
      </c>
      <c r="C107" t="s">
        <v>24</v>
      </c>
      <c r="D107" t="s">
        <v>32</v>
      </c>
      <c r="E107" t="s">
        <v>136</v>
      </c>
      <c r="F107">
        <v>0.19</v>
      </c>
      <c r="G107">
        <v>5</v>
      </c>
      <c r="H107">
        <v>1.59</v>
      </c>
      <c r="I107">
        <v>0.13</v>
      </c>
      <c r="J107">
        <v>-7.0000000000000001E-3</v>
      </c>
      <c r="K107">
        <v>0.83</v>
      </c>
      <c r="L107">
        <v>76</v>
      </c>
      <c r="M107" s="5">
        <v>374.7835</v>
      </c>
      <c r="N107">
        <v>0.01</v>
      </c>
      <c r="O107">
        <v>10.78</v>
      </c>
      <c r="P107">
        <v>0.81</v>
      </c>
      <c r="Q107">
        <v>0.12</v>
      </c>
      <c r="R107">
        <v>0.19</v>
      </c>
      <c r="S107">
        <v>3.13</v>
      </c>
      <c r="T107">
        <v>77.760000000000005</v>
      </c>
      <c r="U107">
        <v>5.44</v>
      </c>
      <c r="V107">
        <v>0.83</v>
      </c>
      <c r="W107">
        <v>0.44</v>
      </c>
      <c r="X107">
        <v>0.3</v>
      </c>
      <c r="Y107">
        <v>0.13</v>
      </c>
      <c r="Z107">
        <v>0.06</v>
      </c>
    </row>
    <row r="108" spans="1:26" x14ac:dyDescent="0.35">
      <c r="A108" t="s">
        <v>277</v>
      </c>
      <c r="B108" t="s">
        <v>278</v>
      </c>
      <c r="C108" t="s">
        <v>24</v>
      </c>
      <c r="D108" t="s">
        <v>32</v>
      </c>
      <c r="E108" t="s">
        <v>137</v>
      </c>
      <c r="F108">
        <v>0.24</v>
      </c>
      <c r="G108">
        <v>5</v>
      </c>
      <c r="H108">
        <v>1.5660000000000001</v>
      </c>
      <c r="I108">
        <v>0.126</v>
      </c>
      <c r="J108">
        <v>-5.0000000000000001E-3</v>
      </c>
      <c r="K108">
        <v>0.96</v>
      </c>
      <c r="L108">
        <v>82</v>
      </c>
      <c r="M108" s="5">
        <v>393.72859999999997</v>
      </c>
      <c r="N108">
        <v>0.01</v>
      </c>
      <c r="O108">
        <v>10.199999999999999</v>
      </c>
      <c r="P108">
        <v>0.74</v>
      </c>
      <c r="Q108">
        <v>0.06</v>
      </c>
      <c r="R108">
        <v>0.1</v>
      </c>
      <c r="S108">
        <v>3.35</v>
      </c>
      <c r="T108">
        <v>79.67</v>
      </c>
      <c r="U108">
        <v>4.3499999999999996</v>
      </c>
      <c r="V108">
        <v>0.68</v>
      </c>
      <c r="W108">
        <v>0.42</v>
      </c>
      <c r="X108">
        <v>0.27</v>
      </c>
      <c r="Y108">
        <v>0.11</v>
      </c>
      <c r="Z108">
        <v>0.05</v>
      </c>
    </row>
    <row r="109" spans="1:26" x14ac:dyDescent="0.35">
      <c r="A109" t="s">
        <v>279</v>
      </c>
      <c r="B109" t="s">
        <v>278</v>
      </c>
      <c r="C109" t="s">
        <v>27</v>
      </c>
      <c r="D109" t="s">
        <v>25</v>
      </c>
      <c r="E109" t="s">
        <v>138</v>
      </c>
      <c r="F109">
        <v>0.24</v>
      </c>
      <c r="G109">
        <v>5.7</v>
      </c>
      <c r="H109">
        <v>1.8779999999999999</v>
      </c>
      <c r="I109">
        <v>0.13300000000000001</v>
      </c>
      <c r="J109">
        <v>-3.0000000000000001E-3</v>
      </c>
      <c r="K109">
        <v>0.88</v>
      </c>
      <c r="L109">
        <v>73</v>
      </c>
      <c r="M109" s="5">
        <v>325.36149999999998</v>
      </c>
      <c r="N109">
        <v>0.01</v>
      </c>
      <c r="O109">
        <v>11.13</v>
      </c>
      <c r="P109">
        <v>0.88</v>
      </c>
      <c r="Q109">
        <v>0.08</v>
      </c>
      <c r="R109">
        <v>0.15</v>
      </c>
      <c r="S109">
        <v>2.63</v>
      </c>
      <c r="T109">
        <v>76.58</v>
      </c>
      <c r="U109">
        <v>6.99</v>
      </c>
      <c r="V109">
        <v>0.67</v>
      </c>
      <c r="W109">
        <v>0.4</v>
      </c>
      <c r="X109">
        <v>0.31</v>
      </c>
      <c r="Y109">
        <v>0.12</v>
      </c>
      <c r="Z109">
        <v>0.06</v>
      </c>
    </row>
    <row r="110" spans="1:26" x14ac:dyDescent="0.35">
      <c r="A110" t="s">
        <v>285</v>
      </c>
      <c r="B110" t="s">
        <v>278</v>
      </c>
      <c r="C110" t="s">
        <v>27</v>
      </c>
      <c r="D110" t="s">
        <v>29</v>
      </c>
      <c r="E110" t="s">
        <v>139</v>
      </c>
      <c r="F110">
        <v>0.28000000000000003</v>
      </c>
      <c r="G110">
        <v>5.8</v>
      </c>
      <c r="H110">
        <v>1.893</v>
      </c>
      <c r="I110">
        <v>0.126</v>
      </c>
      <c r="J110">
        <v>-3.0000000000000001E-3</v>
      </c>
      <c r="K110">
        <v>0.72</v>
      </c>
      <c r="L110">
        <v>70</v>
      </c>
      <c r="M110" s="5">
        <v>280.88170000000002</v>
      </c>
      <c r="N110">
        <v>0.01</v>
      </c>
      <c r="O110">
        <v>13.21</v>
      </c>
      <c r="P110">
        <v>1.22</v>
      </c>
      <c r="Q110">
        <v>0.09</v>
      </c>
      <c r="R110">
        <v>0.18</v>
      </c>
      <c r="S110">
        <v>2.37</v>
      </c>
      <c r="T110">
        <v>72.38</v>
      </c>
      <c r="U110">
        <v>8.91</v>
      </c>
      <c r="V110">
        <v>0.7</v>
      </c>
      <c r="W110">
        <v>0.42</v>
      </c>
      <c r="X110">
        <v>0.32</v>
      </c>
      <c r="Y110">
        <v>0.12</v>
      </c>
      <c r="Z110">
        <v>0.06</v>
      </c>
    </row>
    <row r="111" spans="1:26" x14ac:dyDescent="0.35">
      <c r="A111" t="s">
        <v>279</v>
      </c>
      <c r="B111" t="s">
        <v>278</v>
      </c>
      <c r="C111" t="s">
        <v>27</v>
      </c>
      <c r="D111" t="s">
        <v>25</v>
      </c>
      <c r="E111" t="s">
        <v>140</v>
      </c>
      <c r="F111">
        <v>0.22</v>
      </c>
      <c r="G111">
        <v>5.8</v>
      </c>
      <c r="H111">
        <v>1.7709999999999999</v>
      </c>
      <c r="I111">
        <v>0.13100000000000001</v>
      </c>
      <c r="J111">
        <v>-5.0000000000000001E-3</v>
      </c>
      <c r="K111">
        <v>0.82</v>
      </c>
      <c r="L111">
        <v>78</v>
      </c>
      <c r="M111" s="5">
        <v>362.428</v>
      </c>
      <c r="N111">
        <v>0.01</v>
      </c>
      <c r="O111">
        <v>11.01</v>
      </c>
      <c r="P111">
        <v>0.87</v>
      </c>
      <c r="Q111">
        <v>0.08</v>
      </c>
      <c r="R111">
        <v>0.14000000000000001</v>
      </c>
      <c r="S111">
        <v>2.83</v>
      </c>
      <c r="T111">
        <v>77.260000000000005</v>
      </c>
      <c r="U111">
        <v>6.26</v>
      </c>
      <c r="V111">
        <v>0.69</v>
      </c>
      <c r="W111">
        <v>0.4</v>
      </c>
      <c r="X111">
        <v>0.28999999999999998</v>
      </c>
      <c r="Y111">
        <v>0.12</v>
      </c>
      <c r="Z111">
        <v>0.05</v>
      </c>
    </row>
    <row r="112" spans="1:26" x14ac:dyDescent="0.35">
      <c r="A112" t="s">
        <v>277</v>
      </c>
      <c r="B112" t="s">
        <v>278</v>
      </c>
      <c r="C112" t="s">
        <v>24</v>
      </c>
      <c r="D112" t="s">
        <v>32</v>
      </c>
      <c r="E112" t="s">
        <v>141</v>
      </c>
      <c r="F112">
        <v>0.22</v>
      </c>
      <c r="G112">
        <v>4</v>
      </c>
      <c r="H112">
        <v>1.6479999999999999</v>
      </c>
      <c r="I112">
        <v>0.13</v>
      </c>
      <c r="J112">
        <v>-6.0000000000000001E-3</v>
      </c>
      <c r="K112">
        <v>0.88</v>
      </c>
      <c r="L112">
        <v>80</v>
      </c>
      <c r="M112" s="5">
        <v>462.09569999999997</v>
      </c>
      <c r="N112">
        <v>0.01</v>
      </c>
      <c r="O112">
        <v>10.44</v>
      </c>
      <c r="P112">
        <v>0.8</v>
      </c>
      <c r="Q112">
        <v>7.0000000000000007E-2</v>
      </c>
      <c r="R112">
        <v>0.11</v>
      </c>
      <c r="S112">
        <v>3.21</v>
      </c>
      <c r="T112">
        <v>79.25</v>
      </c>
      <c r="U112">
        <v>4.58</v>
      </c>
      <c r="V112">
        <v>0.73</v>
      </c>
      <c r="W112">
        <v>0.39</v>
      </c>
      <c r="X112">
        <v>0.25</v>
      </c>
      <c r="Y112">
        <v>0.12</v>
      </c>
      <c r="Z112">
        <v>0.05</v>
      </c>
    </row>
    <row r="113" spans="1:26" x14ac:dyDescent="0.35">
      <c r="A113" t="s">
        <v>277</v>
      </c>
      <c r="B113" t="s">
        <v>278</v>
      </c>
      <c r="C113" t="s">
        <v>24</v>
      </c>
      <c r="D113" t="s">
        <v>32</v>
      </c>
      <c r="E113" t="s">
        <v>142</v>
      </c>
      <c r="F113">
        <v>0.25</v>
      </c>
      <c r="G113">
        <v>4</v>
      </c>
      <c r="H113">
        <v>1.762</v>
      </c>
      <c r="I113">
        <v>9.6000000000000002E-2</v>
      </c>
      <c r="J113">
        <v>-3.0000000000000001E-3</v>
      </c>
      <c r="K113">
        <v>0.69</v>
      </c>
      <c r="L113">
        <v>78</v>
      </c>
      <c r="M113" s="5">
        <v>173.80070000000001</v>
      </c>
      <c r="N113">
        <v>0.01</v>
      </c>
      <c r="O113">
        <v>14</v>
      </c>
      <c r="P113">
        <v>1.44</v>
      </c>
      <c r="Q113">
        <v>0.1</v>
      </c>
      <c r="R113">
        <v>0.21</v>
      </c>
      <c r="S113">
        <v>1.92</v>
      </c>
      <c r="T113">
        <v>71.19</v>
      </c>
      <c r="U113">
        <v>9.6</v>
      </c>
      <c r="V113">
        <v>0.63</v>
      </c>
      <c r="W113">
        <v>0.39</v>
      </c>
      <c r="X113">
        <v>0.32</v>
      </c>
      <c r="Y113">
        <v>0.13</v>
      </c>
      <c r="Z113">
        <v>7.0000000000000007E-2</v>
      </c>
    </row>
    <row r="114" spans="1:26" x14ac:dyDescent="0.35">
      <c r="A114" t="s">
        <v>289</v>
      </c>
      <c r="B114" t="s">
        <v>278</v>
      </c>
      <c r="C114" t="s">
        <v>24</v>
      </c>
      <c r="D114" t="s">
        <v>32</v>
      </c>
      <c r="E114" t="s">
        <v>143</v>
      </c>
      <c r="F114">
        <v>0.17</v>
      </c>
      <c r="G114">
        <v>4</v>
      </c>
      <c r="H114">
        <v>1.5</v>
      </c>
      <c r="I114">
        <v>0.11899999999999999</v>
      </c>
      <c r="J114">
        <v>-7.0000000000000001E-3</v>
      </c>
      <c r="K114">
        <v>0.8</v>
      </c>
      <c r="L114">
        <v>82</v>
      </c>
      <c r="M114" s="5">
        <v>278</v>
      </c>
      <c r="N114">
        <v>0.01</v>
      </c>
      <c r="O114">
        <v>10.54</v>
      </c>
      <c r="P114">
        <v>0.77</v>
      </c>
      <c r="Q114">
        <v>0.13</v>
      </c>
      <c r="R114">
        <v>0.2</v>
      </c>
      <c r="S114">
        <v>3.16</v>
      </c>
      <c r="T114">
        <v>78.11</v>
      </c>
      <c r="U114">
        <v>5.3</v>
      </c>
      <c r="V114">
        <v>0.83</v>
      </c>
      <c r="W114">
        <v>0.45</v>
      </c>
      <c r="X114">
        <v>0.3</v>
      </c>
      <c r="Y114">
        <v>0.13</v>
      </c>
      <c r="Z114">
        <v>7.0000000000000007E-2</v>
      </c>
    </row>
    <row r="115" spans="1:26" x14ac:dyDescent="0.35">
      <c r="A115" t="s">
        <v>282</v>
      </c>
      <c r="B115" t="s">
        <v>278</v>
      </c>
      <c r="C115" t="s">
        <v>27</v>
      </c>
      <c r="D115" t="s">
        <v>25</v>
      </c>
      <c r="E115" t="s">
        <v>144</v>
      </c>
      <c r="F115">
        <v>0.21</v>
      </c>
      <c r="G115">
        <v>4.0999999999999996</v>
      </c>
      <c r="H115">
        <v>1.802</v>
      </c>
      <c r="I115">
        <v>0.122</v>
      </c>
      <c r="J115">
        <v>-4.0000000000000001E-3</v>
      </c>
      <c r="K115">
        <v>0.73</v>
      </c>
      <c r="L115">
        <v>75</v>
      </c>
      <c r="M115" s="5">
        <v>326</v>
      </c>
      <c r="N115">
        <v>0.01</v>
      </c>
      <c r="O115">
        <v>10.58</v>
      </c>
      <c r="P115">
        <v>0.8</v>
      </c>
      <c r="Q115">
        <v>0.1</v>
      </c>
      <c r="R115">
        <v>0.17</v>
      </c>
      <c r="S115">
        <v>2.73</v>
      </c>
      <c r="T115">
        <v>76.48</v>
      </c>
      <c r="U115">
        <v>7.12</v>
      </c>
      <c r="V115">
        <v>0.71</v>
      </c>
      <c r="W115">
        <v>0.42</v>
      </c>
      <c r="X115">
        <v>0.37</v>
      </c>
      <c r="Y115">
        <v>0.12</v>
      </c>
      <c r="Z115">
        <v>0.06</v>
      </c>
    </row>
    <row r="116" spans="1:26" x14ac:dyDescent="0.35">
      <c r="A116" t="s">
        <v>279</v>
      </c>
      <c r="B116" t="s">
        <v>278</v>
      </c>
      <c r="C116" t="s">
        <v>27</v>
      </c>
      <c r="D116" t="s">
        <v>25</v>
      </c>
      <c r="E116" t="s">
        <v>145</v>
      </c>
      <c r="F116">
        <v>0.23</v>
      </c>
      <c r="G116">
        <v>5</v>
      </c>
      <c r="H116">
        <v>1.835</v>
      </c>
      <c r="I116">
        <v>0.13600000000000001</v>
      </c>
      <c r="J116">
        <v>-3.0000000000000001E-3</v>
      </c>
      <c r="K116">
        <v>0.81</v>
      </c>
      <c r="L116">
        <v>77</v>
      </c>
      <c r="M116" s="5">
        <v>396</v>
      </c>
      <c r="N116">
        <v>0.01</v>
      </c>
      <c r="O116">
        <v>10.37</v>
      </c>
      <c r="P116">
        <v>0.73</v>
      </c>
      <c r="Q116">
        <v>0.08</v>
      </c>
      <c r="R116">
        <v>0.14000000000000001</v>
      </c>
      <c r="S116">
        <v>2.86</v>
      </c>
      <c r="T116">
        <v>77.78</v>
      </c>
      <c r="U116">
        <v>6.48</v>
      </c>
      <c r="V116">
        <v>0.68</v>
      </c>
      <c r="W116">
        <v>0.4</v>
      </c>
      <c r="X116">
        <v>0.3</v>
      </c>
      <c r="Y116">
        <v>0.12</v>
      </c>
      <c r="Z116">
        <v>0.05</v>
      </c>
    </row>
    <row r="117" spans="1:26" x14ac:dyDescent="0.35">
      <c r="A117" t="s">
        <v>277</v>
      </c>
      <c r="B117" t="s">
        <v>290</v>
      </c>
      <c r="C117" t="s">
        <v>24</v>
      </c>
      <c r="D117" t="s">
        <v>29</v>
      </c>
      <c r="E117" t="s">
        <v>146</v>
      </c>
      <c r="F117">
        <v>0.2</v>
      </c>
      <c r="G117">
        <v>9.4</v>
      </c>
      <c r="H117">
        <v>2.2989999999999999</v>
      </c>
      <c r="I117">
        <v>0.17100000000000001</v>
      </c>
      <c r="J117">
        <v>-2E-3</v>
      </c>
      <c r="K117">
        <v>1.06</v>
      </c>
      <c r="L117">
        <v>66</v>
      </c>
      <c r="M117" s="5">
        <v>356.66210000000001</v>
      </c>
      <c r="N117">
        <v>0.01</v>
      </c>
      <c r="O117">
        <v>9.6199999999999992</v>
      </c>
      <c r="P117">
        <v>0.48</v>
      </c>
      <c r="Q117">
        <v>0.05</v>
      </c>
      <c r="R117">
        <v>7.0000000000000007E-2</v>
      </c>
      <c r="S117">
        <v>2.63</v>
      </c>
      <c r="T117">
        <v>78.290000000000006</v>
      </c>
      <c r="U117">
        <v>7.12</v>
      </c>
      <c r="V117">
        <v>0.7</v>
      </c>
      <c r="W117">
        <v>0.44</v>
      </c>
      <c r="X117">
        <v>0.42</v>
      </c>
      <c r="Y117">
        <v>0.12</v>
      </c>
      <c r="Z117">
        <v>0.05</v>
      </c>
    </row>
    <row r="118" spans="1:26" x14ac:dyDescent="0.35">
      <c r="A118" t="s">
        <v>279</v>
      </c>
      <c r="B118" t="s">
        <v>278</v>
      </c>
      <c r="C118" t="s">
        <v>27</v>
      </c>
      <c r="D118" t="s">
        <v>25</v>
      </c>
      <c r="E118" t="s">
        <v>147</v>
      </c>
      <c r="F118">
        <v>0.26</v>
      </c>
      <c r="G118">
        <v>6</v>
      </c>
      <c r="H118">
        <v>1.708</v>
      </c>
      <c r="I118">
        <v>0.113</v>
      </c>
      <c r="J118">
        <v>-4.0000000000000001E-3</v>
      </c>
      <c r="K118">
        <v>0.83</v>
      </c>
      <c r="L118">
        <v>77</v>
      </c>
      <c r="M118" s="5">
        <v>307</v>
      </c>
      <c r="N118">
        <v>0.01</v>
      </c>
      <c r="O118">
        <v>11.39</v>
      </c>
      <c r="P118">
        <v>0.96</v>
      </c>
      <c r="Q118">
        <v>0.09</v>
      </c>
      <c r="R118">
        <v>0.17</v>
      </c>
      <c r="S118">
        <v>2.64</v>
      </c>
      <c r="T118">
        <v>76.16</v>
      </c>
      <c r="U118">
        <v>7.03</v>
      </c>
      <c r="V118">
        <v>0.67</v>
      </c>
      <c r="W118">
        <v>0.4</v>
      </c>
      <c r="X118">
        <v>0.3</v>
      </c>
      <c r="Y118">
        <v>0.11</v>
      </c>
      <c r="Z118">
        <v>0.06</v>
      </c>
    </row>
    <row r="119" spans="1:26" x14ac:dyDescent="0.35">
      <c r="A119" t="s">
        <v>277</v>
      </c>
      <c r="B119" t="s">
        <v>278</v>
      </c>
      <c r="C119" t="s">
        <v>24</v>
      </c>
      <c r="D119" t="s">
        <v>32</v>
      </c>
      <c r="E119" t="s">
        <v>148</v>
      </c>
      <c r="F119">
        <v>0.2</v>
      </c>
      <c r="G119">
        <v>4</v>
      </c>
      <c r="H119">
        <v>1.4890000000000001</v>
      </c>
      <c r="I119">
        <v>0.11</v>
      </c>
      <c r="J119">
        <v>-6.0000000000000001E-3</v>
      </c>
      <c r="K119">
        <v>0.48</v>
      </c>
      <c r="L119">
        <v>79</v>
      </c>
      <c r="M119" s="5">
        <v>353.3673</v>
      </c>
      <c r="N119">
        <v>0.01</v>
      </c>
      <c r="O119">
        <v>9.9700000000000006</v>
      </c>
      <c r="P119">
        <v>0.76</v>
      </c>
      <c r="Q119">
        <v>0.15</v>
      </c>
      <c r="R119">
        <v>0.22</v>
      </c>
      <c r="S119">
        <v>3.15</v>
      </c>
      <c r="T119">
        <v>77.47</v>
      </c>
      <c r="U119">
        <v>6.53</v>
      </c>
      <c r="V119">
        <v>0.79</v>
      </c>
      <c r="W119">
        <v>0.44</v>
      </c>
      <c r="X119">
        <v>0.32</v>
      </c>
      <c r="Y119">
        <v>0.14000000000000001</v>
      </c>
      <c r="Z119">
        <v>0.06</v>
      </c>
    </row>
    <row r="120" spans="1:26" x14ac:dyDescent="0.35">
      <c r="A120" t="s">
        <v>285</v>
      </c>
      <c r="B120" t="s">
        <v>278</v>
      </c>
      <c r="C120" t="s">
        <v>27</v>
      </c>
      <c r="D120" t="s">
        <v>29</v>
      </c>
      <c r="E120" t="s">
        <v>149</v>
      </c>
      <c r="F120">
        <v>0.31</v>
      </c>
      <c r="G120">
        <v>5.7</v>
      </c>
      <c r="H120">
        <v>1.833</v>
      </c>
      <c r="I120">
        <v>0.13700000000000001</v>
      </c>
      <c r="J120">
        <v>-2E-3</v>
      </c>
      <c r="K120">
        <v>0.91</v>
      </c>
      <c r="L120">
        <v>71</v>
      </c>
      <c r="M120" s="5">
        <v>302.29789999999997</v>
      </c>
      <c r="N120">
        <v>0.01</v>
      </c>
      <c r="O120">
        <v>11.71</v>
      </c>
      <c r="P120">
        <v>0.71</v>
      </c>
      <c r="Q120">
        <v>0.06</v>
      </c>
      <c r="R120">
        <v>0.08</v>
      </c>
      <c r="S120">
        <v>2.44</v>
      </c>
      <c r="T120">
        <v>74.95</v>
      </c>
      <c r="U120">
        <v>8.3000000000000007</v>
      </c>
      <c r="V120">
        <v>0.74</v>
      </c>
      <c r="W120">
        <v>0.42</v>
      </c>
      <c r="X120">
        <v>0.41</v>
      </c>
      <c r="Y120">
        <v>0.13</v>
      </c>
      <c r="Z120">
        <v>0.06</v>
      </c>
    </row>
    <row r="121" spans="1:26" x14ac:dyDescent="0.35">
      <c r="A121" t="s">
        <v>277</v>
      </c>
      <c r="B121" t="s">
        <v>278</v>
      </c>
      <c r="C121" t="s">
        <v>24</v>
      </c>
      <c r="D121" t="s">
        <v>25</v>
      </c>
      <c r="E121" t="s">
        <v>150</v>
      </c>
      <c r="F121">
        <v>0.26</v>
      </c>
      <c r="G121">
        <v>5</v>
      </c>
      <c r="H121">
        <v>1.6639999999999999</v>
      </c>
      <c r="I121">
        <v>9.7000000000000003E-2</v>
      </c>
      <c r="J121">
        <v>-3.0000000000000001E-3</v>
      </c>
      <c r="K121">
        <v>0.71</v>
      </c>
      <c r="L121">
        <v>81</v>
      </c>
      <c r="M121" s="5">
        <v>210.04349999999999</v>
      </c>
      <c r="N121">
        <v>0.01</v>
      </c>
      <c r="O121">
        <v>12.67</v>
      </c>
      <c r="P121">
        <v>1.23</v>
      </c>
      <c r="Q121">
        <v>0.08</v>
      </c>
      <c r="R121">
        <v>0.19</v>
      </c>
      <c r="S121">
        <v>2.12</v>
      </c>
      <c r="T121">
        <v>73.849999999999994</v>
      </c>
      <c r="U121">
        <v>8.44</v>
      </c>
      <c r="V121">
        <v>0.57999999999999996</v>
      </c>
      <c r="W121">
        <v>0.37</v>
      </c>
      <c r="X121">
        <v>0.26</v>
      </c>
      <c r="Y121">
        <v>0.15</v>
      </c>
      <c r="Z121">
        <v>0.05</v>
      </c>
    </row>
    <row r="122" spans="1:26" x14ac:dyDescent="0.35">
      <c r="A122" t="s">
        <v>277</v>
      </c>
      <c r="B122" t="s">
        <v>278</v>
      </c>
      <c r="C122" t="s">
        <v>24</v>
      </c>
      <c r="D122" t="s">
        <v>25</v>
      </c>
      <c r="E122" t="s">
        <v>151</v>
      </c>
      <c r="F122">
        <v>0.2</v>
      </c>
      <c r="G122">
        <v>4</v>
      </c>
      <c r="H122">
        <v>1.544</v>
      </c>
      <c r="I122">
        <v>0.11600000000000001</v>
      </c>
      <c r="J122">
        <v>-6.0000000000000001E-3</v>
      </c>
      <c r="K122">
        <v>0.67</v>
      </c>
      <c r="L122">
        <v>84</v>
      </c>
      <c r="M122" s="5">
        <v>360.78059999999999</v>
      </c>
      <c r="N122">
        <v>0.01</v>
      </c>
      <c r="O122">
        <v>9.43</v>
      </c>
      <c r="P122">
        <v>0.62</v>
      </c>
      <c r="Q122">
        <v>0.09</v>
      </c>
      <c r="R122">
        <v>0.14000000000000001</v>
      </c>
      <c r="S122">
        <v>3.21</v>
      </c>
      <c r="T122">
        <v>79.78</v>
      </c>
      <c r="U122">
        <v>5.25</v>
      </c>
      <c r="V122">
        <v>0.67</v>
      </c>
      <c r="W122">
        <v>0.38</v>
      </c>
      <c r="X122">
        <v>0.27</v>
      </c>
      <c r="Y122">
        <v>0.11</v>
      </c>
      <c r="Z122">
        <v>0.05</v>
      </c>
    </row>
    <row r="123" spans="1:26" x14ac:dyDescent="0.35">
      <c r="A123" t="s">
        <v>279</v>
      </c>
      <c r="B123" t="s">
        <v>278</v>
      </c>
      <c r="C123" t="s">
        <v>27</v>
      </c>
      <c r="D123" t="s">
        <v>25</v>
      </c>
      <c r="E123" t="s">
        <v>152</v>
      </c>
      <c r="F123">
        <v>0.24</v>
      </c>
      <c r="G123">
        <v>5.8</v>
      </c>
      <c r="H123">
        <v>1.7</v>
      </c>
      <c r="I123">
        <v>0.115</v>
      </c>
      <c r="J123">
        <v>-4.0000000000000001E-3</v>
      </c>
      <c r="K123">
        <v>0.91</v>
      </c>
      <c r="L123">
        <v>79</v>
      </c>
      <c r="M123" s="5">
        <v>364</v>
      </c>
      <c r="N123">
        <v>0.01</v>
      </c>
      <c r="O123">
        <v>10.84</v>
      </c>
      <c r="P123">
        <v>0.82</v>
      </c>
      <c r="Q123">
        <v>0.09</v>
      </c>
      <c r="R123">
        <v>0.15</v>
      </c>
      <c r="S123">
        <v>2.73</v>
      </c>
      <c r="T123">
        <v>77.319999999999993</v>
      </c>
      <c r="U123">
        <v>6.55</v>
      </c>
      <c r="V123">
        <v>0.68</v>
      </c>
      <c r="W123">
        <v>0.39</v>
      </c>
      <c r="X123">
        <v>0.27</v>
      </c>
      <c r="Y123">
        <v>0.12</v>
      </c>
      <c r="Z123">
        <v>0.03</v>
      </c>
    </row>
    <row r="124" spans="1:26" x14ac:dyDescent="0.35">
      <c r="A124" t="s">
        <v>282</v>
      </c>
      <c r="B124" t="s">
        <v>278</v>
      </c>
      <c r="C124" t="s">
        <v>27</v>
      </c>
      <c r="D124" t="s">
        <v>25</v>
      </c>
      <c r="E124" t="s">
        <v>153</v>
      </c>
      <c r="F124">
        <v>0.22</v>
      </c>
      <c r="G124">
        <v>5.5</v>
      </c>
      <c r="H124">
        <v>1.9710000000000001</v>
      </c>
      <c r="I124">
        <v>0.152</v>
      </c>
      <c r="J124">
        <v>-3.0000000000000001E-3</v>
      </c>
      <c r="K124">
        <v>1</v>
      </c>
      <c r="L124">
        <v>74</v>
      </c>
      <c r="M124" s="5">
        <v>451</v>
      </c>
      <c r="N124">
        <v>0.01</v>
      </c>
      <c r="O124">
        <v>11.26</v>
      </c>
      <c r="P124">
        <v>0.77</v>
      </c>
      <c r="Q124">
        <v>0.08</v>
      </c>
      <c r="R124">
        <v>0.12</v>
      </c>
      <c r="S124">
        <v>2.65</v>
      </c>
      <c r="T124">
        <v>76.69</v>
      </c>
      <c r="U124">
        <v>6.86</v>
      </c>
      <c r="V124">
        <v>0.7</v>
      </c>
      <c r="W124">
        <v>0.4</v>
      </c>
      <c r="X124">
        <v>0.31</v>
      </c>
      <c r="Y124">
        <v>0.1</v>
      </c>
      <c r="Z124">
        <v>7.0000000000000007E-2</v>
      </c>
    </row>
    <row r="125" spans="1:26" x14ac:dyDescent="0.35">
      <c r="A125" t="s">
        <v>277</v>
      </c>
      <c r="B125" t="s">
        <v>278</v>
      </c>
      <c r="C125" t="s">
        <v>24</v>
      </c>
      <c r="D125" t="s">
        <v>25</v>
      </c>
      <c r="E125" t="s">
        <v>154</v>
      </c>
      <c r="F125">
        <v>0.28999999999999998</v>
      </c>
      <c r="G125">
        <v>5</v>
      </c>
      <c r="H125">
        <v>1.63</v>
      </c>
      <c r="I125">
        <v>8.6999999999999994E-2</v>
      </c>
      <c r="J125">
        <v>-3.0000000000000001E-3</v>
      </c>
      <c r="K125">
        <v>0.68</v>
      </c>
      <c r="L125">
        <v>80</v>
      </c>
      <c r="M125" s="5">
        <v>204.27760000000001</v>
      </c>
      <c r="N125">
        <v>0.01</v>
      </c>
      <c r="O125">
        <v>13.09</v>
      </c>
      <c r="P125">
        <v>1.3</v>
      </c>
      <c r="Q125">
        <v>0.09</v>
      </c>
      <c r="R125">
        <v>0.2</v>
      </c>
      <c r="S125">
        <v>2.0099999999999998</v>
      </c>
      <c r="T125">
        <v>72.92</v>
      </c>
      <c r="U125">
        <v>8.9499999999999993</v>
      </c>
      <c r="V125">
        <v>0.6</v>
      </c>
      <c r="W125">
        <v>0.37</v>
      </c>
      <c r="X125">
        <v>0.28999999999999998</v>
      </c>
      <c r="Y125">
        <v>0.12</v>
      </c>
      <c r="Z125">
        <v>0.04</v>
      </c>
    </row>
    <row r="126" spans="1:26" x14ac:dyDescent="0.35">
      <c r="A126" t="s">
        <v>284</v>
      </c>
      <c r="B126" t="s">
        <v>278</v>
      </c>
      <c r="C126" t="s">
        <v>27</v>
      </c>
      <c r="D126" t="s">
        <v>29</v>
      </c>
      <c r="E126" t="s">
        <v>155</v>
      </c>
      <c r="F126">
        <v>0.28999999999999998</v>
      </c>
      <c r="G126">
        <v>7.5</v>
      </c>
      <c r="H126">
        <v>1.78</v>
      </c>
      <c r="I126">
        <v>0.11799999999999999</v>
      </c>
      <c r="J126">
        <v>-2E-3</v>
      </c>
      <c r="K126">
        <v>0.8</v>
      </c>
      <c r="L126">
        <v>69</v>
      </c>
      <c r="M126" s="5">
        <v>261.9366</v>
      </c>
      <c r="N126">
        <v>0.01</v>
      </c>
      <c r="O126">
        <v>11.28</v>
      </c>
      <c r="P126">
        <v>0.62</v>
      </c>
      <c r="Q126">
        <v>0.05</v>
      </c>
      <c r="R126">
        <v>0.08</v>
      </c>
      <c r="S126">
        <v>2.48</v>
      </c>
      <c r="T126">
        <v>75.430000000000007</v>
      </c>
      <c r="U126">
        <v>8.39</v>
      </c>
      <c r="V126">
        <v>0.7</v>
      </c>
      <c r="W126">
        <v>0.42</v>
      </c>
      <c r="X126">
        <v>0.37</v>
      </c>
      <c r="Y126">
        <v>0.14000000000000001</v>
      </c>
      <c r="Z126">
        <v>0.04</v>
      </c>
    </row>
    <row r="127" spans="1:26" x14ac:dyDescent="0.35">
      <c r="A127" t="s">
        <v>279</v>
      </c>
      <c r="B127" t="s">
        <v>278</v>
      </c>
      <c r="C127" t="s">
        <v>27</v>
      </c>
      <c r="D127" t="s">
        <v>25</v>
      </c>
      <c r="E127" t="s">
        <v>156</v>
      </c>
      <c r="F127">
        <v>0.24</v>
      </c>
      <c r="G127">
        <v>5</v>
      </c>
      <c r="H127">
        <v>1.772</v>
      </c>
      <c r="I127">
        <v>0.127</v>
      </c>
      <c r="J127">
        <v>-4.0000000000000001E-3</v>
      </c>
      <c r="K127">
        <v>0.9</v>
      </c>
      <c r="L127">
        <v>73</v>
      </c>
      <c r="M127" s="5">
        <v>362.428</v>
      </c>
      <c r="N127">
        <v>0.01</v>
      </c>
      <c r="O127">
        <v>10.67</v>
      </c>
      <c r="P127">
        <v>0.77</v>
      </c>
      <c r="Q127">
        <v>0.08</v>
      </c>
      <c r="R127">
        <v>0.13</v>
      </c>
      <c r="S127">
        <v>2.8</v>
      </c>
      <c r="T127">
        <v>78.099999999999994</v>
      </c>
      <c r="U127">
        <v>6</v>
      </c>
      <c r="V127">
        <v>0.66</v>
      </c>
      <c r="W127">
        <v>0.39</v>
      </c>
      <c r="X127">
        <v>0.27</v>
      </c>
      <c r="Y127">
        <v>0.09</v>
      </c>
      <c r="Z127">
        <v>0.03</v>
      </c>
    </row>
    <row r="128" spans="1:26" x14ac:dyDescent="0.35">
      <c r="A128" t="s">
        <v>279</v>
      </c>
      <c r="B128" t="s">
        <v>278</v>
      </c>
      <c r="C128" t="s">
        <v>27</v>
      </c>
      <c r="D128" t="s">
        <v>25</v>
      </c>
      <c r="E128" t="s">
        <v>157</v>
      </c>
      <c r="F128">
        <v>0.26</v>
      </c>
      <c r="G128">
        <v>5</v>
      </c>
      <c r="H128">
        <v>1.601</v>
      </c>
      <c r="I128">
        <v>0.1</v>
      </c>
      <c r="J128">
        <v>-3.0000000000000001E-3</v>
      </c>
      <c r="K128">
        <v>0.72</v>
      </c>
      <c r="L128">
        <v>78</v>
      </c>
      <c r="M128" s="5">
        <v>244.63890000000001</v>
      </c>
      <c r="N128">
        <v>0.01</v>
      </c>
      <c r="O128">
        <v>11.58</v>
      </c>
      <c r="P128">
        <v>1.01</v>
      </c>
      <c r="Q128">
        <v>0.1</v>
      </c>
      <c r="R128">
        <v>0.18</v>
      </c>
      <c r="S128">
        <v>2.46</v>
      </c>
      <c r="T128">
        <v>75.95</v>
      </c>
      <c r="U128">
        <v>7.29</v>
      </c>
      <c r="V128">
        <v>0.62</v>
      </c>
      <c r="W128">
        <v>0.38</v>
      </c>
      <c r="X128">
        <v>0.26</v>
      </c>
      <c r="Y128">
        <v>0.09</v>
      </c>
      <c r="Z128">
        <v>0.08</v>
      </c>
    </row>
    <row r="129" spans="1:26" x14ac:dyDescent="0.35">
      <c r="A129" t="s">
        <v>277</v>
      </c>
      <c r="B129" t="s">
        <v>278</v>
      </c>
      <c r="C129" t="s">
        <v>24</v>
      </c>
      <c r="D129" t="s">
        <v>25</v>
      </c>
      <c r="E129" t="s">
        <v>158</v>
      </c>
      <c r="F129">
        <v>0.22</v>
      </c>
      <c r="G129">
        <v>5</v>
      </c>
      <c r="H129">
        <v>1.5109999999999999</v>
      </c>
      <c r="I129">
        <v>0.122</v>
      </c>
      <c r="J129">
        <v>-6.0000000000000001E-3</v>
      </c>
      <c r="K129">
        <v>1.01</v>
      </c>
      <c r="L129">
        <v>77</v>
      </c>
      <c r="M129" s="5">
        <v>361.60429999999997</v>
      </c>
      <c r="N129">
        <v>0.01</v>
      </c>
      <c r="O129">
        <v>9.8000000000000007</v>
      </c>
      <c r="P129">
        <v>0.66</v>
      </c>
      <c r="Q129">
        <v>0.1</v>
      </c>
      <c r="R129">
        <v>0.15</v>
      </c>
      <c r="S129">
        <v>3.15</v>
      </c>
      <c r="T129">
        <v>79.36</v>
      </c>
      <c r="U129">
        <v>5.23</v>
      </c>
      <c r="V129">
        <v>0.71</v>
      </c>
      <c r="W129">
        <v>0.39</v>
      </c>
      <c r="X129">
        <v>0.27</v>
      </c>
      <c r="Y129">
        <v>0.11</v>
      </c>
      <c r="Z129">
        <v>0.05</v>
      </c>
    </row>
    <row r="130" spans="1:26" x14ac:dyDescent="0.35">
      <c r="A130" t="s">
        <v>279</v>
      </c>
      <c r="B130" t="s">
        <v>278</v>
      </c>
      <c r="C130" t="s">
        <v>27</v>
      </c>
      <c r="D130" t="s">
        <v>25</v>
      </c>
      <c r="E130" t="s">
        <v>159</v>
      </c>
      <c r="F130">
        <v>0.24</v>
      </c>
      <c r="G130">
        <v>5</v>
      </c>
      <c r="H130">
        <v>1.552</v>
      </c>
      <c r="I130">
        <v>0.111</v>
      </c>
      <c r="J130">
        <v>-5.0000000000000001E-3</v>
      </c>
      <c r="K130">
        <v>0.82</v>
      </c>
      <c r="L130">
        <v>84</v>
      </c>
      <c r="M130" s="5">
        <v>387</v>
      </c>
      <c r="N130">
        <v>0.01</v>
      </c>
      <c r="O130">
        <v>10.59</v>
      </c>
      <c r="P130">
        <v>0.79</v>
      </c>
      <c r="Q130">
        <v>0.09</v>
      </c>
      <c r="R130">
        <v>0.15</v>
      </c>
      <c r="S130">
        <v>2.97</v>
      </c>
      <c r="T130">
        <v>78.48</v>
      </c>
      <c r="U130">
        <v>5.46</v>
      </c>
      <c r="V130">
        <v>0.67</v>
      </c>
      <c r="W130">
        <v>0.39</v>
      </c>
      <c r="X130">
        <v>0.26</v>
      </c>
      <c r="Y130">
        <v>0.1</v>
      </c>
      <c r="Z130">
        <v>0.05</v>
      </c>
    </row>
    <row r="131" spans="1:26" x14ac:dyDescent="0.35">
      <c r="A131" t="s">
        <v>277</v>
      </c>
      <c r="B131" t="s">
        <v>278</v>
      </c>
      <c r="C131" t="s">
        <v>24</v>
      </c>
      <c r="D131" t="s">
        <v>25</v>
      </c>
      <c r="E131" t="s">
        <v>160</v>
      </c>
      <c r="F131">
        <v>0.31</v>
      </c>
      <c r="G131">
        <v>7.2</v>
      </c>
      <c r="H131">
        <v>1.585</v>
      </c>
      <c r="I131">
        <v>9.2999999999999999E-2</v>
      </c>
      <c r="J131">
        <v>-2E-3</v>
      </c>
      <c r="K131">
        <v>0.62</v>
      </c>
      <c r="L131">
        <v>80</v>
      </c>
      <c r="M131" s="5">
        <v>190.2747</v>
      </c>
      <c r="N131">
        <v>0.01</v>
      </c>
      <c r="O131">
        <v>12.22</v>
      </c>
      <c r="P131">
        <v>1.1599999999999999</v>
      </c>
      <c r="Q131">
        <v>0.09</v>
      </c>
      <c r="R131">
        <v>0.19</v>
      </c>
      <c r="S131">
        <v>2.02</v>
      </c>
      <c r="T131">
        <v>74.47</v>
      </c>
      <c r="U131">
        <v>8.4499999999999993</v>
      </c>
      <c r="V131">
        <v>0.55000000000000004</v>
      </c>
      <c r="W131">
        <v>0.37</v>
      </c>
      <c r="X131">
        <v>0.28999999999999998</v>
      </c>
      <c r="Y131">
        <v>0.15</v>
      </c>
      <c r="Z131">
        <v>0.05</v>
      </c>
    </row>
    <row r="132" spans="1:26" x14ac:dyDescent="0.35">
      <c r="A132" t="s">
        <v>277</v>
      </c>
      <c r="B132" t="s">
        <v>278</v>
      </c>
      <c r="C132" t="s">
        <v>24</v>
      </c>
      <c r="D132" t="s">
        <v>32</v>
      </c>
      <c r="E132" t="s">
        <v>161</v>
      </c>
      <c r="F132">
        <v>0.21</v>
      </c>
      <c r="G132">
        <v>5.9</v>
      </c>
      <c r="H132">
        <v>1.5009999999999999</v>
      </c>
      <c r="I132">
        <v>0.11899999999999999</v>
      </c>
      <c r="J132">
        <v>-5.0000000000000001E-3</v>
      </c>
      <c r="K132">
        <v>0.91</v>
      </c>
      <c r="L132">
        <v>79</v>
      </c>
      <c r="M132" s="5">
        <v>379</v>
      </c>
      <c r="N132">
        <v>0.01</v>
      </c>
      <c r="O132">
        <v>10.119999999999999</v>
      </c>
      <c r="P132">
        <v>0.7</v>
      </c>
      <c r="Q132">
        <v>0.09</v>
      </c>
      <c r="R132">
        <v>0.14000000000000001</v>
      </c>
      <c r="S132">
        <v>3.09</v>
      </c>
      <c r="T132">
        <v>79.55</v>
      </c>
      <c r="U132">
        <v>4.8099999999999996</v>
      </c>
      <c r="V132">
        <v>0.69</v>
      </c>
      <c r="W132">
        <v>0.39</v>
      </c>
      <c r="X132">
        <v>0.27</v>
      </c>
      <c r="Y132">
        <v>0.1</v>
      </c>
      <c r="Z132">
        <v>0.05</v>
      </c>
    </row>
    <row r="133" spans="1:26" x14ac:dyDescent="0.35">
      <c r="A133" t="s">
        <v>288</v>
      </c>
      <c r="B133" t="s">
        <v>278</v>
      </c>
      <c r="C133" t="s">
        <v>27</v>
      </c>
      <c r="D133" t="s">
        <v>25</v>
      </c>
      <c r="E133" t="s">
        <v>162</v>
      </c>
      <c r="F133">
        <v>0.28000000000000003</v>
      </c>
      <c r="G133">
        <v>6.1</v>
      </c>
      <c r="H133">
        <v>1.6990000000000001</v>
      </c>
      <c r="I133">
        <v>0.11</v>
      </c>
      <c r="J133">
        <v>-4.0000000000000001E-3</v>
      </c>
      <c r="K133">
        <v>0.9</v>
      </c>
      <c r="L133">
        <v>75</v>
      </c>
      <c r="M133" s="5">
        <v>258</v>
      </c>
      <c r="N133">
        <v>0.01</v>
      </c>
      <c r="O133">
        <v>12.93</v>
      </c>
      <c r="P133">
        <v>1.2</v>
      </c>
      <c r="Q133">
        <v>0.1</v>
      </c>
      <c r="R133">
        <v>0.19</v>
      </c>
      <c r="S133">
        <v>2.3199999999999998</v>
      </c>
      <c r="T133">
        <v>74.010000000000005</v>
      </c>
      <c r="U133">
        <v>7.74</v>
      </c>
      <c r="V133">
        <v>0.67</v>
      </c>
      <c r="W133">
        <v>0.39</v>
      </c>
      <c r="X133">
        <v>0.3</v>
      </c>
      <c r="Y133">
        <v>0.11</v>
      </c>
      <c r="Z133">
        <v>0.05</v>
      </c>
    </row>
    <row r="134" spans="1:26" x14ac:dyDescent="0.35">
      <c r="A134" t="s">
        <v>279</v>
      </c>
      <c r="B134" t="s">
        <v>278</v>
      </c>
      <c r="C134" t="s">
        <v>27</v>
      </c>
      <c r="D134" t="s">
        <v>25</v>
      </c>
      <c r="E134" t="s">
        <v>163</v>
      </c>
      <c r="F134">
        <v>0.26</v>
      </c>
      <c r="G134">
        <v>4.3</v>
      </c>
      <c r="H134">
        <v>1.5780000000000001</v>
      </c>
      <c r="I134">
        <v>0.11600000000000001</v>
      </c>
      <c r="J134">
        <v>-5.0000000000000001E-3</v>
      </c>
      <c r="K134">
        <v>0.74</v>
      </c>
      <c r="L134">
        <v>76</v>
      </c>
      <c r="M134" s="5">
        <v>363</v>
      </c>
      <c r="N134">
        <v>0.01</v>
      </c>
      <c r="O134">
        <v>11.3</v>
      </c>
      <c r="P134">
        <v>0.93</v>
      </c>
      <c r="Q134">
        <v>0.1</v>
      </c>
      <c r="R134">
        <v>0.16</v>
      </c>
      <c r="S134">
        <v>2.79</v>
      </c>
      <c r="T134">
        <v>76.78</v>
      </c>
      <c r="U134">
        <v>6.44</v>
      </c>
      <c r="V134">
        <v>0.69</v>
      </c>
      <c r="W134">
        <v>0.39</v>
      </c>
      <c r="X134">
        <v>0.28000000000000003</v>
      </c>
      <c r="Y134">
        <v>0.09</v>
      </c>
      <c r="Z134">
        <v>0.05</v>
      </c>
    </row>
    <row r="135" spans="1:26" x14ac:dyDescent="0.35">
      <c r="A135" t="s">
        <v>277</v>
      </c>
      <c r="B135" t="s">
        <v>278</v>
      </c>
      <c r="C135" t="s">
        <v>24</v>
      </c>
      <c r="D135" t="s">
        <v>29</v>
      </c>
      <c r="E135" t="s">
        <v>164</v>
      </c>
      <c r="F135">
        <v>0.34</v>
      </c>
      <c r="G135">
        <v>7.4</v>
      </c>
      <c r="H135">
        <v>1.8720000000000001</v>
      </c>
      <c r="I135">
        <v>0.11600000000000001</v>
      </c>
      <c r="J135">
        <v>-2E-3</v>
      </c>
      <c r="K135">
        <v>0.61</v>
      </c>
      <c r="L135">
        <v>78</v>
      </c>
      <c r="M135" s="5">
        <v>248.75739999999999</v>
      </c>
      <c r="N135">
        <v>0.01</v>
      </c>
      <c r="O135">
        <v>12.58</v>
      </c>
      <c r="P135">
        <v>0.96</v>
      </c>
      <c r="Q135">
        <v>0.05</v>
      </c>
      <c r="R135">
        <v>0.09</v>
      </c>
      <c r="S135">
        <v>2.19</v>
      </c>
      <c r="T135">
        <v>73.47</v>
      </c>
      <c r="U135">
        <v>9.01</v>
      </c>
      <c r="V135">
        <v>0.72</v>
      </c>
      <c r="W135">
        <v>0.39</v>
      </c>
      <c r="X135">
        <v>0.36</v>
      </c>
      <c r="Y135">
        <v>0.13</v>
      </c>
      <c r="Z135">
        <v>0.05</v>
      </c>
    </row>
    <row r="136" spans="1:26" x14ac:dyDescent="0.35">
      <c r="A136" t="s">
        <v>277</v>
      </c>
      <c r="B136" t="s">
        <v>278</v>
      </c>
      <c r="C136" t="s">
        <v>24</v>
      </c>
      <c r="D136" t="s">
        <v>32</v>
      </c>
      <c r="E136" t="s">
        <v>165</v>
      </c>
      <c r="F136">
        <v>0.22</v>
      </c>
      <c r="G136">
        <v>4</v>
      </c>
      <c r="H136">
        <v>1.5489999999999999</v>
      </c>
      <c r="I136">
        <v>0.113</v>
      </c>
      <c r="J136">
        <v>-5.0000000000000001E-3</v>
      </c>
      <c r="K136">
        <v>0.96</v>
      </c>
      <c r="L136">
        <v>85</v>
      </c>
      <c r="M136" s="5">
        <v>412</v>
      </c>
      <c r="N136">
        <v>0.01</v>
      </c>
      <c r="O136">
        <v>10.18</v>
      </c>
      <c r="P136">
        <v>0.7</v>
      </c>
      <c r="Q136">
        <v>0.08</v>
      </c>
      <c r="R136">
        <v>0.13</v>
      </c>
      <c r="S136">
        <v>3.1</v>
      </c>
      <c r="T136">
        <v>79.66</v>
      </c>
      <c r="U136">
        <v>4.71</v>
      </c>
      <c r="V136">
        <v>0.67</v>
      </c>
      <c r="W136">
        <v>0.38</v>
      </c>
      <c r="X136">
        <v>0.26</v>
      </c>
      <c r="Y136">
        <v>0.09</v>
      </c>
      <c r="Z136">
        <v>0.04</v>
      </c>
    </row>
    <row r="137" spans="1:26" x14ac:dyDescent="0.35">
      <c r="A137" t="s">
        <v>277</v>
      </c>
      <c r="B137" t="s">
        <v>278</v>
      </c>
      <c r="C137" t="s">
        <v>24</v>
      </c>
      <c r="D137" t="s">
        <v>32</v>
      </c>
      <c r="E137" t="s">
        <v>166</v>
      </c>
      <c r="F137">
        <v>0.33</v>
      </c>
      <c r="G137">
        <v>3</v>
      </c>
      <c r="H137">
        <v>1.536</v>
      </c>
      <c r="I137">
        <v>9.2999999999999999E-2</v>
      </c>
      <c r="J137">
        <v>-4.0000000000000001E-3</v>
      </c>
      <c r="K137">
        <v>0.48</v>
      </c>
      <c r="L137">
        <v>85</v>
      </c>
      <c r="M137" s="5">
        <v>289</v>
      </c>
      <c r="N137">
        <v>0.02</v>
      </c>
      <c r="O137">
        <v>12.87</v>
      </c>
      <c r="P137">
        <v>1.26</v>
      </c>
      <c r="Q137">
        <v>0.09</v>
      </c>
      <c r="R137">
        <v>0.19</v>
      </c>
      <c r="S137">
        <v>2.1</v>
      </c>
      <c r="T137">
        <v>73.010000000000005</v>
      </c>
      <c r="U137">
        <v>9</v>
      </c>
      <c r="V137">
        <v>0.62</v>
      </c>
      <c r="W137">
        <v>0.37</v>
      </c>
      <c r="X137">
        <v>0.3</v>
      </c>
      <c r="Y137">
        <v>0.12</v>
      </c>
      <c r="Z137">
        <v>0.05</v>
      </c>
    </row>
    <row r="138" spans="1:26" x14ac:dyDescent="0.35">
      <c r="A138" t="s">
        <v>291</v>
      </c>
      <c r="B138" t="s">
        <v>278</v>
      </c>
      <c r="C138" t="s">
        <v>27</v>
      </c>
      <c r="D138" t="s">
        <v>32</v>
      </c>
      <c r="E138" t="s">
        <v>167</v>
      </c>
      <c r="F138">
        <v>0.2</v>
      </c>
      <c r="G138">
        <v>5</v>
      </c>
      <c r="H138">
        <v>1.641</v>
      </c>
      <c r="I138">
        <v>0.11899999999999999</v>
      </c>
      <c r="J138">
        <v>-5.0000000000000001E-3</v>
      </c>
      <c r="K138">
        <v>0.82</v>
      </c>
      <c r="L138">
        <v>87</v>
      </c>
      <c r="M138" s="5">
        <v>404.43669999999997</v>
      </c>
      <c r="N138">
        <v>0.01</v>
      </c>
      <c r="O138">
        <v>11.08</v>
      </c>
      <c r="P138">
        <v>0.92</v>
      </c>
      <c r="Q138">
        <v>7.0000000000000007E-2</v>
      </c>
      <c r="R138">
        <v>0.11</v>
      </c>
      <c r="S138">
        <v>3</v>
      </c>
      <c r="T138">
        <v>79.040000000000006</v>
      </c>
      <c r="U138">
        <v>4.2300000000000004</v>
      </c>
      <c r="V138">
        <v>0.72</v>
      </c>
      <c r="W138">
        <v>0.4</v>
      </c>
      <c r="X138">
        <v>0.26</v>
      </c>
      <c r="Y138">
        <v>0.11</v>
      </c>
      <c r="Z138">
        <v>0.05</v>
      </c>
    </row>
    <row r="139" spans="1:26" x14ac:dyDescent="0.35">
      <c r="A139" t="s">
        <v>279</v>
      </c>
      <c r="B139" t="s">
        <v>278</v>
      </c>
      <c r="C139" t="s">
        <v>27</v>
      </c>
      <c r="D139" t="s">
        <v>25</v>
      </c>
      <c r="E139" t="s">
        <v>168</v>
      </c>
      <c r="F139">
        <v>0.28000000000000003</v>
      </c>
      <c r="G139">
        <v>4</v>
      </c>
      <c r="H139">
        <v>1.6519999999999999</v>
      </c>
      <c r="I139">
        <v>0.105</v>
      </c>
      <c r="J139">
        <v>-2E-3</v>
      </c>
      <c r="K139">
        <v>0.87</v>
      </c>
      <c r="L139">
        <v>76</v>
      </c>
      <c r="M139" s="5">
        <v>262.76029999999997</v>
      </c>
      <c r="N139">
        <v>0.01</v>
      </c>
      <c r="O139">
        <v>13.3</v>
      </c>
      <c r="P139">
        <v>1.27</v>
      </c>
      <c r="Q139">
        <v>0.1</v>
      </c>
      <c r="R139">
        <v>0.2</v>
      </c>
      <c r="S139">
        <v>2.2200000000000002</v>
      </c>
      <c r="T139">
        <v>73.16</v>
      </c>
      <c r="U139">
        <v>8.24</v>
      </c>
      <c r="V139">
        <v>0.67</v>
      </c>
      <c r="W139">
        <v>0.38</v>
      </c>
      <c r="X139">
        <v>0.28999999999999998</v>
      </c>
      <c r="Y139">
        <v>0.11</v>
      </c>
      <c r="Z139">
        <v>0.06</v>
      </c>
    </row>
    <row r="140" spans="1:26" x14ac:dyDescent="0.35">
      <c r="A140" t="s">
        <v>277</v>
      </c>
      <c r="B140" t="s">
        <v>278</v>
      </c>
      <c r="C140" t="s">
        <v>24</v>
      </c>
      <c r="D140" t="s">
        <v>29</v>
      </c>
      <c r="E140" t="s">
        <v>169</v>
      </c>
      <c r="F140">
        <v>0.32</v>
      </c>
      <c r="G140">
        <v>6.6</v>
      </c>
      <c r="H140">
        <v>1.8740000000000001</v>
      </c>
      <c r="I140">
        <v>0.123</v>
      </c>
      <c r="J140">
        <v>-3.0000000000000001E-3</v>
      </c>
      <c r="K140">
        <v>0.9</v>
      </c>
      <c r="L140">
        <v>74</v>
      </c>
      <c r="M140" s="5">
        <v>305.59269999999998</v>
      </c>
      <c r="N140">
        <v>0.01</v>
      </c>
      <c r="O140">
        <v>12.87</v>
      </c>
      <c r="P140">
        <v>1.06</v>
      </c>
      <c r="Q140">
        <v>0.08</v>
      </c>
      <c r="R140">
        <v>0.14000000000000001</v>
      </c>
      <c r="S140">
        <v>2.2799999999999998</v>
      </c>
      <c r="T140">
        <v>73.37</v>
      </c>
      <c r="U140">
        <v>8.5500000000000007</v>
      </c>
      <c r="V140">
        <v>0.72</v>
      </c>
      <c r="W140">
        <v>0.41</v>
      </c>
      <c r="X140">
        <v>0.34</v>
      </c>
      <c r="Y140">
        <v>0.13</v>
      </c>
      <c r="Z140">
        <v>0.06</v>
      </c>
    </row>
    <row r="141" spans="1:26" x14ac:dyDescent="0.35">
      <c r="A141" t="s">
        <v>277</v>
      </c>
      <c r="B141" t="s">
        <v>278</v>
      </c>
      <c r="C141" t="s">
        <v>24</v>
      </c>
      <c r="D141" t="s">
        <v>32</v>
      </c>
      <c r="E141" t="s">
        <v>170</v>
      </c>
      <c r="F141">
        <v>0.32</v>
      </c>
      <c r="G141">
        <v>5</v>
      </c>
      <c r="H141">
        <v>1.6339999999999999</v>
      </c>
      <c r="I141">
        <v>8.8999999999999996E-2</v>
      </c>
      <c r="J141">
        <v>-3.0000000000000001E-3</v>
      </c>
      <c r="K141">
        <v>0.68</v>
      </c>
      <c r="L141">
        <v>81</v>
      </c>
      <c r="M141" s="5">
        <v>214.98570000000001</v>
      </c>
      <c r="N141">
        <v>0.02</v>
      </c>
      <c r="O141">
        <v>14.81</v>
      </c>
      <c r="P141">
        <v>1.59</v>
      </c>
      <c r="Q141">
        <v>0.11</v>
      </c>
      <c r="R141">
        <v>0.23</v>
      </c>
      <c r="S141">
        <v>1.8</v>
      </c>
      <c r="T141">
        <v>69.53</v>
      </c>
      <c r="U141">
        <v>10.36</v>
      </c>
      <c r="V141">
        <v>0.66</v>
      </c>
      <c r="W141">
        <v>0.38</v>
      </c>
      <c r="X141">
        <v>0.32</v>
      </c>
      <c r="Y141">
        <v>0.13</v>
      </c>
      <c r="Z141">
        <v>0.06</v>
      </c>
    </row>
    <row r="142" spans="1:26" x14ac:dyDescent="0.35">
      <c r="A142" t="s">
        <v>277</v>
      </c>
      <c r="B142" t="s">
        <v>278</v>
      </c>
      <c r="C142" t="s">
        <v>24</v>
      </c>
      <c r="D142" t="s">
        <v>32</v>
      </c>
      <c r="E142" t="s">
        <v>171</v>
      </c>
      <c r="F142">
        <v>0.2</v>
      </c>
      <c r="G142">
        <v>4</v>
      </c>
      <c r="H142">
        <v>1.613</v>
      </c>
      <c r="I142">
        <v>0.121</v>
      </c>
      <c r="J142">
        <v>-5.0000000000000001E-3</v>
      </c>
      <c r="K142">
        <v>0.9</v>
      </c>
      <c r="L142">
        <v>82</v>
      </c>
      <c r="M142" s="5">
        <v>386.31529999999998</v>
      </c>
      <c r="N142">
        <v>0.01</v>
      </c>
      <c r="O142">
        <v>11.16</v>
      </c>
      <c r="P142">
        <v>0.94</v>
      </c>
      <c r="Q142">
        <v>0.06</v>
      </c>
      <c r="R142">
        <v>0.09</v>
      </c>
      <c r="S142">
        <v>3.02</v>
      </c>
      <c r="T142">
        <v>79.16</v>
      </c>
      <c r="U142">
        <v>4.01</v>
      </c>
      <c r="V142">
        <v>0.73</v>
      </c>
      <c r="W142">
        <v>0.4</v>
      </c>
      <c r="X142">
        <v>0.26</v>
      </c>
      <c r="Y142">
        <v>0.11</v>
      </c>
      <c r="Z142">
        <v>0.05</v>
      </c>
    </row>
    <row r="143" spans="1:26" x14ac:dyDescent="0.35">
      <c r="A143" t="s">
        <v>282</v>
      </c>
      <c r="B143" t="s">
        <v>278</v>
      </c>
      <c r="C143" t="s">
        <v>27</v>
      </c>
      <c r="D143" t="s">
        <v>25</v>
      </c>
      <c r="E143" t="s">
        <v>172</v>
      </c>
      <c r="F143">
        <v>0.26</v>
      </c>
      <c r="G143">
        <v>5</v>
      </c>
      <c r="H143">
        <v>1.714</v>
      </c>
      <c r="I143">
        <v>9.9000000000000005E-2</v>
      </c>
      <c r="J143">
        <v>-3.0000000000000001E-3</v>
      </c>
      <c r="K143">
        <v>1.06</v>
      </c>
      <c r="L143">
        <v>78</v>
      </c>
      <c r="M143" s="5">
        <v>366.54649999999998</v>
      </c>
      <c r="N143">
        <v>0.01</v>
      </c>
      <c r="O143">
        <v>12.33</v>
      </c>
      <c r="P143">
        <v>1.02</v>
      </c>
      <c r="Q143">
        <v>0.11</v>
      </c>
      <c r="R143">
        <v>0.19</v>
      </c>
      <c r="S143">
        <v>2.68</v>
      </c>
      <c r="T143">
        <v>75.760000000000005</v>
      </c>
      <c r="U143">
        <v>6.31</v>
      </c>
      <c r="V143">
        <v>0.68</v>
      </c>
      <c r="W143">
        <v>0.43</v>
      </c>
      <c r="X143">
        <v>0.3</v>
      </c>
      <c r="Y143">
        <v>0.13</v>
      </c>
      <c r="Z143">
        <v>0.05</v>
      </c>
    </row>
    <row r="144" spans="1:26" x14ac:dyDescent="0.35">
      <c r="A144" t="s">
        <v>277</v>
      </c>
      <c r="B144" t="s">
        <v>278</v>
      </c>
      <c r="C144" t="s">
        <v>24</v>
      </c>
      <c r="D144" t="s">
        <v>32</v>
      </c>
      <c r="E144" t="s">
        <v>173</v>
      </c>
      <c r="F144">
        <v>0.24</v>
      </c>
      <c r="G144">
        <v>4</v>
      </c>
      <c r="H144">
        <v>1.5760000000000001</v>
      </c>
      <c r="I144">
        <v>0.13100000000000001</v>
      </c>
      <c r="J144">
        <v>-6.0000000000000001E-3</v>
      </c>
      <c r="K144">
        <v>0.66</v>
      </c>
      <c r="L144">
        <v>79</v>
      </c>
      <c r="M144" s="5">
        <v>403.613</v>
      </c>
      <c r="N144">
        <v>0.01</v>
      </c>
      <c r="O144">
        <v>10.16</v>
      </c>
      <c r="P144">
        <v>0.79</v>
      </c>
      <c r="Q144">
        <v>0.13</v>
      </c>
      <c r="R144">
        <v>0.19</v>
      </c>
      <c r="S144">
        <v>3.28</v>
      </c>
      <c r="T144">
        <v>78.099999999999994</v>
      </c>
      <c r="U144">
        <v>5.59</v>
      </c>
      <c r="V144">
        <v>0.81</v>
      </c>
      <c r="W144">
        <v>0.45</v>
      </c>
      <c r="X144">
        <v>0.3</v>
      </c>
      <c r="Y144">
        <v>0.13</v>
      </c>
      <c r="Z144">
        <v>7.0000000000000007E-2</v>
      </c>
    </row>
    <row r="145" spans="1:26" x14ac:dyDescent="0.35">
      <c r="A145" t="s">
        <v>279</v>
      </c>
      <c r="B145" t="s">
        <v>278</v>
      </c>
      <c r="C145" t="s">
        <v>27</v>
      </c>
      <c r="D145" t="s">
        <v>25</v>
      </c>
      <c r="E145" t="s">
        <v>174</v>
      </c>
      <c r="F145">
        <v>0.3</v>
      </c>
      <c r="G145">
        <v>8</v>
      </c>
      <c r="H145">
        <v>2.0830000000000002</v>
      </c>
      <c r="I145">
        <v>0.14099999999999999</v>
      </c>
      <c r="J145">
        <v>-4.0000000000000001E-3</v>
      </c>
      <c r="K145">
        <v>0.7</v>
      </c>
      <c r="L145">
        <v>57</v>
      </c>
      <c r="M145" s="5">
        <v>343</v>
      </c>
      <c r="N145">
        <v>0.01</v>
      </c>
      <c r="O145">
        <v>10.64</v>
      </c>
      <c r="P145">
        <v>0.93</v>
      </c>
      <c r="Q145">
        <v>0.05</v>
      </c>
      <c r="R145">
        <v>0.11</v>
      </c>
      <c r="S145">
        <v>2.71</v>
      </c>
      <c r="T145">
        <v>76.86</v>
      </c>
      <c r="U145">
        <v>7.01</v>
      </c>
      <c r="V145">
        <v>0.68</v>
      </c>
      <c r="W145">
        <v>0.47</v>
      </c>
      <c r="X145">
        <v>0.3</v>
      </c>
      <c r="Y145">
        <v>0.17</v>
      </c>
      <c r="Z145">
        <v>0.06</v>
      </c>
    </row>
    <row r="146" spans="1:26" x14ac:dyDescent="0.35">
      <c r="A146" t="s">
        <v>279</v>
      </c>
      <c r="B146" t="s">
        <v>278</v>
      </c>
      <c r="C146" t="s">
        <v>27</v>
      </c>
      <c r="D146" t="s">
        <v>25</v>
      </c>
      <c r="E146" t="s">
        <v>175</v>
      </c>
      <c r="F146">
        <v>0.24</v>
      </c>
      <c r="G146">
        <v>5</v>
      </c>
      <c r="H146">
        <v>1.6220000000000001</v>
      </c>
      <c r="I146">
        <v>0.106</v>
      </c>
      <c r="J146">
        <v>-4.0000000000000001E-3</v>
      </c>
      <c r="K146">
        <v>0.92</v>
      </c>
      <c r="L146">
        <v>84</v>
      </c>
      <c r="M146" s="5">
        <v>268.52620000000002</v>
      </c>
      <c r="N146">
        <v>0.01</v>
      </c>
      <c r="O146">
        <v>12.13</v>
      </c>
      <c r="P146">
        <v>1.06</v>
      </c>
      <c r="Q146">
        <v>7.0000000000000007E-2</v>
      </c>
      <c r="R146">
        <v>0.13</v>
      </c>
      <c r="S146">
        <v>2.87</v>
      </c>
      <c r="T146">
        <v>75.989999999999995</v>
      </c>
      <c r="U146">
        <v>6.21</v>
      </c>
      <c r="V146">
        <v>0.7</v>
      </c>
      <c r="W146">
        <v>0.39</v>
      </c>
      <c r="X146">
        <v>0.27</v>
      </c>
      <c r="Y146">
        <v>0.12</v>
      </c>
      <c r="Z146">
        <v>0.05</v>
      </c>
    </row>
    <row r="147" spans="1:26" x14ac:dyDescent="0.35">
      <c r="A147" t="s">
        <v>279</v>
      </c>
      <c r="B147" t="s">
        <v>278</v>
      </c>
      <c r="C147" t="s">
        <v>27</v>
      </c>
      <c r="D147" t="s">
        <v>25</v>
      </c>
      <c r="E147" t="s">
        <v>176</v>
      </c>
      <c r="F147">
        <v>0.27</v>
      </c>
      <c r="G147">
        <v>5</v>
      </c>
      <c r="H147">
        <v>1.6859999999999999</v>
      </c>
      <c r="I147">
        <v>0.11899999999999999</v>
      </c>
      <c r="J147">
        <v>-4.0000000000000001E-3</v>
      </c>
      <c r="K147">
        <v>1.06</v>
      </c>
      <c r="L147">
        <v>79</v>
      </c>
      <c r="M147" s="5">
        <v>307</v>
      </c>
      <c r="N147">
        <v>0.01</v>
      </c>
      <c r="O147">
        <v>11.96</v>
      </c>
      <c r="P147">
        <v>0.99</v>
      </c>
      <c r="Q147">
        <v>0.09</v>
      </c>
      <c r="R147">
        <v>0.17</v>
      </c>
      <c r="S147">
        <v>2.62</v>
      </c>
      <c r="T147">
        <v>76.39</v>
      </c>
      <c r="U147">
        <v>6.27</v>
      </c>
      <c r="V147">
        <v>0.68</v>
      </c>
      <c r="W147">
        <v>0.38</v>
      </c>
      <c r="X147">
        <v>0.28000000000000003</v>
      </c>
      <c r="Y147">
        <v>0.11</v>
      </c>
      <c r="Z147">
        <v>0.05</v>
      </c>
    </row>
    <row r="148" spans="1:26" x14ac:dyDescent="0.35">
      <c r="A148" t="s">
        <v>285</v>
      </c>
      <c r="B148" t="s">
        <v>278</v>
      </c>
      <c r="C148" t="s">
        <v>27</v>
      </c>
      <c r="D148" t="s">
        <v>29</v>
      </c>
      <c r="E148" t="s">
        <v>177</v>
      </c>
      <c r="F148">
        <v>0.32</v>
      </c>
      <c r="G148">
        <v>6.3</v>
      </c>
      <c r="H148">
        <v>1.8420000000000001</v>
      </c>
      <c r="I148">
        <v>0.104</v>
      </c>
      <c r="J148">
        <v>-3.0000000000000001E-3</v>
      </c>
      <c r="K148">
        <v>0.72</v>
      </c>
      <c r="L148">
        <v>78</v>
      </c>
      <c r="M148" s="5">
        <v>259.46550000000002</v>
      </c>
      <c r="N148">
        <v>0.01</v>
      </c>
      <c r="O148">
        <v>14.14</v>
      </c>
      <c r="P148">
        <v>1.37</v>
      </c>
      <c r="Q148">
        <v>0.09</v>
      </c>
      <c r="R148">
        <v>0.18</v>
      </c>
      <c r="S148">
        <v>2.25</v>
      </c>
      <c r="T148">
        <v>70.62</v>
      </c>
      <c r="U148">
        <v>9.76</v>
      </c>
      <c r="V148">
        <v>0.69</v>
      </c>
      <c r="W148">
        <v>0.41</v>
      </c>
      <c r="X148">
        <v>0.31</v>
      </c>
      <c r="Y148">
        <v>0.12</v>
      </c>
      <c r="Z148">
        <v>0.06</v>
      </c>
    </row>
    <row r="149" spans="1:26" x14ac:dyDescent="0.35">
      <c r="A149" t="s">
        <v>277</v>
      </c>
      <c r="B149" t="s">
        <v>278</v>
      </c>
      <c r="C149" t="s">
        <v>24</v>
      </c>
      <c r="D149" t="s">
        <v>178</v>
      </c>
      <c r="E149" t="s">
        <v>179</v>
      </c>
      <c r="F149">
        <v>0.27</v>
      </c>
      <c r="G149">
        <v>4.2</v>
      </c>
      <c r="H149">
        <v>1.718</v>
      </c>
      <c r="I149">
        <v>9.5000000000000001E-2</v>
      </c>
      <c r="J149">
        <v>-3.0000000000000001E-3</v>
      </c>
      <c r="K149">
        <v>0.71</v>
      </c>
      <c r="L149">
        <v>80</v>
      </c>
      <c r="M149" s="5">
        <v>249.58109999999999</v>
      </c>
      <c r="N149">
        <v>0.01</v>
      </c>
      <c r="O149">
        <v>14.38</v>
      </c>
      <c r="P149">
        <v>1.49</v>
      </c>
      <c r="Q149">
        <v>0.1</v>
      </c>
      <c r="R149">
        <v>0.23</v>
      </c>
      <c r="S149">
        <v>1.78</v>
      </c>
      <c r="T149">
        <v>70.930000000000007</v>
      </c>
      <c r="U149">
        <v>9.6</v>
      </c>
      <c r="V149">
        <v>0.63</v>
      </c>
      <c r="W149">
        <v>0.37</v>
      </c>
      <c r="X149">
        <v>0.31</v>
      </c>
      <c r="Y149">
        <v>0.12</v>
      </c>
      <c r="Z149">
        <v>0.05</v>
      </c>
    </row>
    <row r="150" spans="1:26" x14ac:dyDescent="0.35">
      <c r="A150" t="s">
        <v>282</v>
      </c>
      <c r="B150" t="s">
        <v>278</v>
      </c>
      <c r="C150" t="s">
        <v>27</v>
      </c>
      <c r="D150" t="s">
        <v>25</v>
      </c>
      <c r="E150" t="s">
        <v>180</v>
      </c>
      <c r="F150">
        <v>0.22</v>
      </c>
      <c r="G150">
        <v>5</v>
      </c>
      <c r="H150">
        <v>1.8540000000000001</v>
      </c>
      <c r="I150">
        <v>0.14399999999999999</v>
      </c>
      <c r="J150">
        <v>-5.0000000000000001E-3</v>
      </c>
      <c r="K150">
        <v>1.17</v>
      </c>
      <c r="L150">
        <v>84</v>
      </c>
      <c r="M150" s="5">
        <v>415.96850000000001</v>
      </c>
      <c r="N150">
        <v>0.01</v>
      </c>
      <c r="O150">
        <v>11.88</v>
      </c>
      <c r="P150">
        <v>0.91</v>
      </c>
      <c r="Q150">
        <v>0.12</v>
      </c>
      <c r="R150">
        <v>0.18</v>
      </c>
      <c r="S150">
        <v>2.88</v>
      </c>
      <c r="T150">
        <v>76.91</v>
      </c>
      <c r="U150">
        <v>5.53</v>
      </c>
      <c r="V150">
        <v>0.69</v>
      </c>
      <c r="W150">
        <v>0.43</v>
      </c>
      <c r="X150">
        <v>0.28999999999999998</v>
      </c>
      <c r="Y150">
        <v>0.12</v>
      </c>
      <c r="Z150">
        <v>0.06</v>
      </c>
    </row>
    <row r="151" spans="1:26" x14ac:dyDescent="0.35">
      <c r="A151" t="s">
        <v>285</v>
      </c>
      <c r="B151" t="s">
        <v>278</v>
      </c>
      <c r="C151" t="s">
        <v>27</v>
      </c>
      <c r="D151" t="s">
        <v>29</v>
      </c>
      <c r="E151" t="s">
        <v>181</v>
      </c>
      <c r="F151">
        <v>0.27</v>
      </c>
      <c r="G151">
        <v>5.4</v>
      </c>
      <c r="H151">
        <v>1.84</v>
      </c>
      <c r="I151">
        <v>0.14299999999999999</v>
      </c>
      <c r="J151">
        <v>-3.0000000000000001E-3</v>
      </c>
      <c r="K151">
        <v>1.04</v>
      </c>
      <c r="L151">
        <v>71</v>
      </c>
      <c r="M151" s="5">
        <v>471</v>
      </c>
      <c r="N151">
        <v>0.01</v>
      </c>
      <c r="O151">
        <v>11.65</v>
      </c>
      <c r="P151">
        <v>0.82</v>
      </c>
      <c r="Q151">
        <v>0.08</v>
      </c>
      <c r="R151">
        <v>0.13</v>
      </c>
      <c r="S151">
        <v>2.6</v>
      </c>
      <c r="T151">
        <v>75.819999999999993</v>
      </c>
      <c r="U151">
        <v>7.28</v>
      </c>
      <c r="V151">
        <v>0.7</v>
      </c>
      <c r="W151">
        <v>0.42</v>
      </c>
      <c r="X151">
        <v>0.32</v>
      </c>
      <c r="Y151">
        <v>0.12</v>
      </c>
      <c r="Z151">
        <v>0.05</v>
      </c>
    </row>
    <row r="152" spans="1:26" x14ac:dyDescent="0.35">
      <c r="A152" t="s">
        <v>279</v>
      </c>
      <c r="B152" t="s">
        <v>278</v>
      </c>
      <c r="C152" t="s">
        <v>27</v>
      </c>
      <c r="D152" t="s">
        <v>25</v>
      </c>
      <c r="E152" t="s">
        <v>182</v>
      </c>
      <c r="F152">
        <v>0.25</v>
      </c>
      <c r="G152">
        <v>4</v>
      </c>
      <c r="H152">
        <v>1.7589999999999999</v>
      </c>
      <c r="I152">
        <v>0.123</v>
      </c>
      <c r="J152">
        <v>-2E-3</v>
      </c>
      <c r="K152">
        <v>0.82</v>
      </c>
      <c r="L152">
        <v>80</v>
      </c>
      <c r="M152" s="5">
        <v>308.06380000000001</v>
      </c>
      <c r="N152">
        <v>0.01</v>
      </c>
      <c r="O152">
        <v>12.33</v>
      </c>
      <c r="P152">
        <v>1.07</v>
      </c>
      <c r="Q152">
        <v>0.1</v>
      </c>
      <c r="R152">
        <v>0.17</v>
      </c>
      <c r="S152">
        <v>2.64</v>
      </c>
      <c r="T152">
        <v>75.22</v>
      </c>
      <c r="U152">
        <v>6.96</v>
      </c>
      <c r="V152">
        <v>0.66</v>
      </c>
      <c r="W152">
        <v>0.4</v>
      </c>
      <c r="X152">
        <v>0.28000000000000003</v>
      </c>
      <c r="Y152">
        <v>0.11</v>
      </c>
      <c r="Z152">
        <v>0.06</v>
      </c>
    </row>
    <row r="153" spans="1:26" x14ac:dyDescent="0.35">
      <c r="A153" t="s">
        <v>277</v>
      </c>
      <c r="B153" t="s">
        <v>290</v>
      </c>
      <c r="C153" t="s">
        <v>24</v>
      </c>
      <c r="D153" t="s">
        <v>29</v>
      </c>
      <c r="E153" t="s">
        <v>183</v>
      </c>
      <c r="F153">
        <v>0.2</v>
      </c>
      <c r="G153">
        <v>9.4</v>
      </c>
      <c r="H153">
        <v>2.1829999999999998</v>
      </c>
      <c r="I153">
        <v>0.16</v>
      </c>
      <c r="J153">
        <v>-1E-3</v>
      </c>
      <c r="K153">
        <v>1.08</v>
      </c>
      <c r="L153">
        <v>71</v>
      </c>
      <c r="M153" s="5">
        <v>350.07249999999999</v>
      </c>
      <c r="N153">
        <v>0.01</v>
      </c>
      <c r="O153">
        <v>9.65</v>
      </c>
      <c r="P153">
        <v>0.49</v>
      </c>
      <c r="Q153">
        <v>0.05</v>
      </c>
      <c r="R153">
        <v>7.0000000000000007E-2</v>
      </c>
      <c r="S153">
        <v>2.62</v>
      </c>
      <c r="T153">
        <v>78.42</v>
      </c>
      <c r="U153">
        <v>7.06</v>
      </c>
      <c r="V153">
        <v>0.69</v>
      </c>
      <c r="W153">
        <v>0.43</v>
      </c>
      <c r="X153">
        <v>0.36</v>
      </c>
      <c r="Y153">
        <v>0.12</v>
      </c>
      <c r="Z153">
        <v>0.04</v>
      </c>
    </row>
    <row r="154" spans="1:26" x14ac:dyDescent="0.35">
      <c r="A154" t="s">
        <v>277</v>
      </c>
      <c r="B154" t="s">
        <v>278</v>
      </c>
      <c r="C154" t="s">
        <v>24</v>
      </c>
      <c r="D154" t="s">
        <v>32</v>
      </c>
      <c r="E154" t="s">
        <v>184</v>
      </c>
      <c r="F154">
        <v>0.21</v>
      </c>
      <c r="G154">
        <v>4</v>
      </c>
      <c r="H154">
        <v>1.5529999999999999</v>
      </c>
      <c r="I154">
        <v>0.11700000000000001</v>
      </c>
      <c r="J154">
        <v>-5.0000000000000001E-3</v>
      </c>
      <c r="K154">
        <v>1.26</v>
      </c>
      <c r="L154">
        <v>84</v>
      </c>
      <c r="M154" s="5">
        <v>346.77769999999998</v>
      </c>
      <c r="N154">
        <v>0.01</v>
      </c>
      <c r="O154">
        <v>11.06</v>
      </c>
      <c r="P154">
        <v>0.8</v>
      </c>
      <c r="Q154">
        <v>7.0000000000000007E-2</v>
      </c>
      <c r="R154">
        <v>0.14000000000000001</v>
      </c>
      <c r="S154">
        <v>2.78</v>
      </c>
      <c r="T154">
        <v>79</v>
      </c>
      <c r="U154">
        <v>4.68</v>
      </c>
      <c r="V154">
        <v>0.69</v>
      </c>
      <c r="W154">
        <v>0.37</v>
      </c>
      <c r="X154">
        <v>0.26</v>
      </c>
      <c r="Y154">
        <v>0.09</v>
      </c>
      <c r="Z154">
        <v>0.05</v>
      </c>
    </row>
    <row r="155" spans="1:26" x14ac:dyDescent="0.35">
      <c r="A155" t="s">
        <v>277</v>
      </c>
      <c r="B155" t="s">
        <v>278</v>
      </c>
      <c r="C155" t="s">
        <v>24</v>
      </c>
      <c r="D155" t="s">
        <v>32</v>
      </c>
      <c r="E155" t="s">
        <v>185</v>
      </c>
      <c r="F155">
        <v>0.25</v>
      </c>
      <c r="G155">
        <v>4</v>
      </c>
      <c r="H155">
        <v>1.597</v>
      </c>
      <c r="I155">
        <v>0.126</v>
      </c>
      <c r="J155">
        <v>-4.0000000000000001E-3</v>
      </c>
      <c r="K155">
        <v>1.38</v>
      </c>
      <c r="L155">
        <v>81</v>
      </c>
      <c r="M155" s="5">
        <v>404</v>
      </c>
      <c r="N155">
        <v>0.01</v>
      </c>
      <c r="O155">
        <v>10.9</v>
      </c>
      <c r="P155">
        <v>0.77</v>
      </c>
      <c r="Q155">
        <v>0.09</v>
      </c>
      <c r="R155">
        <v>0.14000000000000001</v>
      </c>
      <c r="S155">
        <v>2.92</v>
      </c>
      <c r="T155">
        <v>78.63</v>
      </c>
      <c r="U155">
        <v>5.09</v>
      </c>
      <c r="V155">
        <v>0.69</v>
      </c>
      <c r="W155">
        <v>0.37</v>
      </c>
      <c r="X155">
        <v>0.25</v>
      </c>
      <c r="Y155">
        <v>0.1</v>
      </c>
      <c r="Z155">
        <v>0.05</v>
      </c>
    </row>
    <row r="156" spans="1:26" x14ac:dyDescent="0.35">
      <c r="A156" t="s">
        <v>277</v>
      </c>
      <c r="B156" t="s">
        <v>278</v>
      </c>
      <c r="C156" t="s">
        <v>24</v>
      </c>
      <c r="D156" t="s">
        <v>32</v>
      </c>
      <c r="E156" t="s">
        <v>186</v>
      </c>
      <c r="F156">
        <v>0.25</v>
      </c>
      <c r="G156">
        <v>4</v>
      </c>
      <c r="H156">
        <v>1.742</v>
      </c>
      <c r="I156">
        <v>0.14699999999999999</v>
      </c>
      <c r="J156">
        <v>-5.0000000000000001E-3</v>
      </c>
      <c r="K156">
        <v>1.23</v>
      </c>
      <c r="L156">
        <v>86</v>
      </c>
      <c r="M156" s="5">
        <v>481</v>
      </c>
      <c r="N156">
        <v>0.01</v>
      </c>
      <c r="O156">
        <v>12.98</v>
      </c>
      <c r="P156">
        <v>1.1200000000000001</v>
      </c>
      <c r="Q156">
        <v>0.14000000000000001</v>
      </c>
      <c r="R156">
        <v>0.24</v>
      </c>
      <c r="S156">
        <v>3</v>
      </c>
      <c r="T156">
        <v>75.959999999999994</v>
      </c>
      <c r="U156">
        <v>4.9800000000000004</v>
      </c>
      <c r="V156">
        <v>0.68</v>
      </c>
      <c r="W156">
        <v>0.45</v>
      </c>
      <c r="X156">
        <v>0.26</v>
      </c>
      <c r="Y156">
        <v>0.12</v>
      </c>
      <c r="Z156">
        <v>0.06</v>
      </c>
    </row>
    <row r="157" spans="1:26" x14ac:dyDescent="0.35">
      <c r="A157" t="s">
        <v>277</v>
      </c>
      <c r="B157" t="s">
        <v>278</v>
      </c>
      <c r="C157" t="s">
        <v>24</v>
      </c>
      <c r="D157" t="s">
        <v>29</v>
      </c>
      <c r="E157" t="s">
        <v>187</v>
      </c>
      <c r="F157">
        <v>0.2</v>
      </c>
      <c r="G157">
        <v>7</v>
      </c>
      <c r="H157">
        <v>2.1579999999999999</v>
      </c>
      <c r="I157">
        <v>0.159</v>
      </c>
      <c r="J157">
        <v>-3.0000000000000001E-3</v>
      </c>
      <c r="K157">
        <v>1.1100000000000001</v>
      </c>
      <c r="L157">
        <v>71</v>
      </c>
      <c r="M157" s="5">
        <v>335.24590000000001</v>
      </c>
      <c r="N157">
        <v>0.01</v>
      </c>
      <c r="O157">
        <v>9.59</v>
      </c>
      <c r="P157">
        <v>0.46</v>
      </c>
      <c r="Q157">
        <v>0.05</v>
      </c>
      <c r="R157">
        <v>0.06</v>
      </c>
      <c r="S157">
        <v>2.61</v>
      </c>
      <c r="T157">
        <v>78.45</v>
      </c>
      <c r="U157">
        <v>7.13</v>
      </c>
      <c r="V157">
        <v>0.69</v>
      </c>
      <c r="W157">
        <v>0.42</v>
      </c>
      <c r="X157">
        <v>0.36</v>
      </c>
      <c r="Y157">
        <v>0.11</v>
      </c>
      <c r="Z157">
        <v>0.06</v>
      </c>
    </row>
    <row r="158" spans="1:26" x14ac:dyDescent="0.35">
      <c r="A158" t="s">
        <v>277</v>
      </c>
      <c r="B158" t="s">
        <v>278</v>
      </c>
      <c r="C158" t="s">
        <v>24</v>
      </c>
      <c r="D158" t="s">
        <v>29</v>
      </c>
      <c r="E158" t="s">
        <v>188</v>
      </c>
      <c r="F158">
        <v>0.3</v>
      </c>
      <c r="G158">
        <v>6.4</v>
      </c>
      <c r="H158">
        <v>1.758</v>
      </c>
      <c r="I158">
        <v>0.111</v>
      </c>
      <c r="J158">
        <v>-3.0000000000000001E-3</v>
      </c>
      <c r="K158">
        <v>0.69</v>
      </c>
      <c r="L158">
        <v>84</v>
      </c>
      <c r="M158" s="5">
        <v>269.34989999999999</v>
      </c>
      <c r="N158">
        <v>0.01</v>
      </c>
      <c r="O158">
        <v>14.22</v>
      </c>
      <c r="P158">
        <v>1.36</v>
      </c>
      <c r="Q158">
        <v>7.0000000000000007E-2</v>
      </c>
      <c r="R158">
        <v>0.15</v>
      </c>
      <c r="S158">
        <v>2.09</v>
      </c>
      <c r="T158">
        <v>70.09</v>
      </c>
      <c r="U158">
        <v>10.47</v>
      </c>
      <c r="V158">
        <v>0.71</v>
      </c>
      <c r="W158">
        <v>0.38</v>
      </c>
      <c r="X158">
        <v>0.3</v>
      </c>
      <c r="Y158">
        <v>0.11</v>
      </c>
      <c r="Z158">
        <v>0.05</v>
      </c>
    </row>
    <row r="159" spans="1:26" x14ac:dyDescent="0.35">
      <c r="A159" t="s">
        <v>288</v>
      </c>
      <c r="B159" t="s">
        <v>278</v>
      </c>
      <c r="C159" t="s">
        <v>27</v>
      </c>
      <c r="D159" t="s">
        <v>25</v>
      </c>
      <c r="E159" t="s">
        <v>189</v>
      </c>
      <c r="F159">
        <v>0.24</v>
      </c>
      <c r="G159">
        <v>4</v>
      </c>
      <c r="H159">
        <v>1.6240000000000001</v>
      </c>
      <c r="I159">
        <v>0.10199999999999999</v>
      </c>
      <c r="J159">
        <v>-4.0000000000000001E-3</v>
      </c>
      <c r="K159">
        <v>0.79</v>
      </c>
      <c r="L159">
        <v>87</v>
      </c>
      <c r="M159" s="5">
        <v>294.0609</v>
      </c>
      <c r="N159">
        <v>0.01</v>
      </c>
      <c r="O159">
        <v>12.52</v>
      </c>
      <c r="P159">
        <v>1.08</v>
      </c>
      <c r="Q159">
        <v>0.1</v>
      </c>
      <c r="R159">
        <v>0.18</v>
      </c>
      <c r="S159">
        <v>2.34</v>
      </c>
      <c r="T159">
        <v>74.819999999999993</v>
      </c>
      <c r="U159">
        <v>7.5</v>
      </c>
      <c r="V159">
        <v>0.65</v>
      </c>
      <c r="W159">
        <v>0.38</v>
      </c>
      <c r="X159">
        <v>0.28000000000000003</v>
      </c>
      <c r="Y159">
        <v>0.1</v>
      </c>
      <c r="Z159">
        <v>0.05</v>
      </c>
    </row>
    <row r="160" spans="1:26" x14ac:dyDescent="0.35">
      <c r="A160" t="s">
        <v>277</v>
      </c>
      <c r="B160" t="s">
        <v>278</v>
      </c>
      <c r="C160" t="s">
        <v>24</v>
      </c>
      <c r="D160" t="s">
        <v>32</v>
      </c>
      <c r="E160" t="s">
        <v>190</v>
      </c>
      <c r="F160">
        <v>0.24</v>
      </c>
      <c r="G160">
        <v>5</v>
      </c>
      <c r="H160">
        <v>1.621</v>
      </c>
      <c r="I160">
        <v>0.126</v>
      </c>
      <c r="J160">
        <v>-4.0000000000000001E-3</v>
      </c>
      <c r="K160">
        <v>1.44</v>
      </c>
      <c r="L160">
        <v>79</v>
      </c>
      <c r="M160" s="5">
        <v>379.72570000000002</v>
      </c>
      <c r="N160">
        <v>0.01</v>
      </c>
      <c r="O160">
        <v>10.85</v>
      </c>
      <c r="P160">
        <v>0.76</v>
      </c>
      <c r="Q160">
        <v>0.09</v>
      </c>
      <c r="R160">
        <v>0.15</v>
      </c>
      <c r="S160">
        <v>2.9</v>
      </c>
      <c r="T160">
        <v>78.59</v>
      </c>
      <c r="U160">
        <v>5.14</v>
      </c>
      <c r="V160">
        <v>0.7</v>
      </c>
      <c r="W160">
        <v>0.38</v>
      </c>
      <c r="X160">
        <v>0.26</v>
      </c>
      <c r="Y160">
        <v>0.11</v>
      </c>
      <c r="Z160">
        <v>0.06</v>
      </c>
    </row>
    <row r="161" spans="1:26" x14ac:dyDescent="0.35">
      <c r="A161" t="s">
        <v>279</v>
      </c>
      <c r="B161" t="s">
        <v>278</v>
      </c>
      <c r="C161" t="s">
        <v>27</v>
      </c>
      <c r="D161" t="s">
        <v>25</v>
      </c>
      <c r="E161" t="s">
        <v>191</v>
      </c>
      <c r="F161">
        <v>0.26</v>
      </c>
      <c r="G161">
        <v>4.5999999999999996</v>
      </c>
      <c r="H161">
        <v>1.661</v>
      </c>
      <c r="I161">
        <v>0.122</v>
      </c>
      <c r="J161">
        <v>-4.0000000000000001E-3</v>
      </c>
      <c r="K161">
        <v>1</v>
      </c>
      <c r="L161">
        <v>82</v>
      </c>
      <c r="M161" s="5">
        <v>365.72280000000001</v>
      </c>
      <c r="N161">
        <v>0.01</v>
      </c>
      <c r="O161">
        <v>11.68</v>
      </c>
      <c r="P161">
        <v>0.92</v>
      </c>
      <c r="Q161">
        <v>0.09</v>
      </c>
      <c r="R161">
        <v>0.16</v>
      </c>
      <c r="S161">
        <v>2.68</v>
      </c>
      <c r="T161">
        <v>76.81</v>
      </c>
      <c r="U161">
        <v>6.19</v>
      </c>
      <c r="V161">
        <v>0.68</v>
      </c>
      <c r="W161">
        <v>0.39</v>
      </c>
      <c r="X161">
        <v>0.26</v>
      </c>
      <c r="Y161">
        <v>0.1</v>
      </c>
      <c r="Z161">
        <v>0.04</v>
      </c>
    </row>
    <row r="162" spans="1:26" x14ac:dyDescent="0.35">
      <c r="A162" t="s">
        <v>285</v>
      </c>
      <c r="B162" t="s">
        <v>278</v>
      </c>
      <c r="C162" t="s">
        <v>27</v>
      </c>
      <c r="D162" t="s">
        <v>29</v>
      </c>
      <c r="E162" t="s">
        <v>192</v>
      </c>
      <c r="F162">
        <v>0.33</v>
      </c>
      <c r="G162">
        <v>6.6</v>
      </c>
      <c r="H162">
        <v>1.843</v>
      </c>
      <c r="I162">
        <v>0.13400000000000001</v>
      </c>
      <c r="J162">
        <v>-2E-3</v>
      </c>
      <c r="K162">
        <v>1.0900000000000001</v>
      </c>
      <c r="L162">
        <v>73</v>
      </c>
      <c r="M162" s="5">
        <v>343.48289999999997</v>
      </c>
      <c r="N162">
        <v>0.01</v>
      </c>
      <c r="O162">
        <v>12.4</v>
      </c>
      <c r="P162">
        <v>0.93</v>
      </c>
      <c r="Q162">
        <v>7.0000000000000007E-2</v>
      </c>
      <c r="R162">
        <v>0.11</v>
      </c>
      <c r="S162">
        <v>2.39</v>
      </c>
      <c r="T162">
        <v>73.180000000000007</v>
      </c>
      <c r="U162">
        <v>9.31</v>
      </c>
      <c r="V162">
        <v>0.72</v>
      </c>
      <c r="W162">
        <v>0.41</v>
      </c>
      <c r="X162">
        <v>0.32</v>
      </c>
      <c r="Y162">
        <v>0.11</v>
      </c>
      <c r="Z162">
        <v>0.05</v>
      </c>
    </row>
    <row r="163" spans="1:26" x14ac:dyDescent="0.35">
      <c r="A163" t="s">
        <v>277</v>
      </c>
      <c r="B163" t="s">
        <v>278</v>
      </c>
      <c r="C163" t="s">
        <v>24</v>
      </c>
      <c r="D163" t="s">
        <v>32</v>
      </c>
      <c r="E163" t="s">
        <v>193</v>
      </c>
      <c r="F163">
        <v>0.3</v>
      </c>
      <c r="G163">
        <v>5</v>
      </c>
      <c r="H163">
        <v>1.573</v>
      </c>
      <c r="I163">
        <v>0.123</v>
      </c>
      <c r="J163">
        <v>-5.0000000000000001E-3</v>
      </c>
      <c r="K163">
        <v>1.34</v>
      </c>
      <c r="L163">
        <v>82</v>
      </c>
      <c r="M163" s="5">
        <v>383.02049999999997</v>
      </c>
      <c r="N163">
        <v>0.01</v>
      </c>
      <c r="O163">
        <v>10.79</v>
      </c>
      <c r="P163">
        <v>0.73</v>
      </c>
      <c r="Q163">
        <v>0.1</v>
      </c>
      <c r="R163">
        <v>0.16</v>
      </c>
      <c r="S163">
        <v>2.97</v>
      </c>
      <c r="T163">
        <v>78.33</v>
      </c>
      <c r="U163">
        <v>5.35</v>
      </c>
      <c r="V163">
        <v>0.71</v>
      </c>
      <c r="W163">
        <v>0.4</v>
      </c>
      <c r="X163">
        <v>0.27</v>
      </c>
      <c r="Y163">
        <v>0.1</v>
      </c>
      <c r="Z163">
        <v>0.08</v>
      </c>
    </row>
    <row r="164" spans="1:26" x14ac:dyDescent="0.35">
      <c r="A164" t="s">
        <v>277</v>
      </c>
      <c r="B164" t="s">
        <v>278</v>
      </c>
      <c r="C164" t="s">
        <v>24</v>
      </c>
      <c r="D164" t="s">
        <v>32</v>
      </c>
      <c r="E164" t="s">
        <v>194</v>
      </c>
      <c r="F164">
        <v>0.2</v>
      </c>
      <c r="G164">
        <v>5</v>
      </c>
      <c r="H164">
        <v>1.52</v>
      </c>
      <c r="I164">
        <v>0.08</v>
      </c>
      <c r="J164">
        <v>-2E-3</v>
      </c>
      <c r="K164">
        <v>0.46</v>
      </c>
      <c r="L164">
        <v>86</v>
      </c>
      <c r="M164" s="5">
        <v>253.6996</v>
      </c>
      <c r="N164">
        <v>0.02</v>
      </c>
      <c r="O164">
        <v>14.38</v>
      </c>
      <c r="P164">
        <v>1.43</v>
      </c>
      <c r="Q164">
        <v>0.09</v>
      </c>
      <c r="R164">
        <v>0.21</v>
      </c>
      <c r="S164">
        <v>1.71</v>
      </c>
      <c r="T164">
        <v>71.31</v>
      </c>
      <c r="U164">
        <v>9.4</v>
      </c>
      <c r="V164">
        <v>0.6</v>
      </c>
      <c r="W164">
        <v>0.36</v>
      </c>
      <c r="X164">
        <v>0.32</v>
      </c>
      <c r="Y164">
        <v>0.12</v>
      </c>
      <c r="Z164">
        <v>0.06</v>
      </c>
    </row>
    <row r="165" spans="1:26" x14ac:dyDescent="0.35">
      <c r="A165" t="s">
        <v>279</v>
      </c>
      <c r="B165" t="s">
        <v>278</v>
      </c>
      <c r="C165" t="s">
        <v>27</v>
      </c>
      <c r="D165" t="s">
        <v>25</v>
      </c>
      <c r="E165" t="s">
        <v>195</v>
      </c>
      <c r="F165">
        <v>0.26</v>
      </c>
      <c r="G165">
        <v>5.6</v>
      </c>
      <c r="H165">
        <v>1.6819999999999999</v>
      </c>
      <c r="I165">
        <v>0.13</v>
      </c>
      <c r="J165">
        <v>-4.0000000000000001E-3</v>
      </c>
      <c r="K165">
        <v>1.03</v>
      </c>
      <c r="L165">
        <v>83</v>
      </c>
      <c r="M165" s="5">
        <v>398.67079999999999</v>
      </c>
      <c r="N165">
        <v>0.01</v>
      </c>
      <c r="O165">
        <v>11.17</v>
      </c>
      <c r="P165">
        <v>0.82</v>
      </c>
      <c r="Q165">
        <v>0.09</v>
      </c>
      <c r="R165">
        <v>0.15</v>
      </c>
      <c r="S165">
        <v>2.95</v>
      </c>
      <c r="T165">
        <v>78.260000000000005</v>
      </c>
      <c r="U165">
        <v>5.0999999999999996</v>
      </c>
      <c r="V165">
        <v>0.68</v>
      </c>
      <c r="W165">
        <v>0.38</v>
      </c>
      <c r="X165">
        <v>0.25</v>
      </c>
      <c r="Y165">
        <v>0.1</v>
      </c>
      <c r="Z165">
        <v>0.05</v>
      </c>
    </row>
    <row r="166" spans="1:26" x14ac:dyDescent="0.35">
      <c r="A166" t="s">
        <v>277</v>
      </c>
      <c r="B166" t="s">
        <v>278</v>
      </c>
      <c r="C166" t="s">
        <v>24</v>
      </c>
      <c r="D166" t="s">
        <v>32</v>
      </c>
      <c r="E166" t="s">
        <v>196</v>
      </c>
      <c r="F166">
        <v>0.27</v>
      </c>
      <c r="G166">
        <v>4.0999999999999996</v>
      </c>
      <c r="H166">
        <v>1.5640000000000001</v>
      </c>
      <c r="I166">
        <v>0.123</v>
      </c>
      <c r="J166">
        <v>-4.0000000000000001E-3</v>
      </c>
      <c r="K166">
        <v>1.1000000000000001</v>
      </c>
      <c r="L166">
        <v>88</v>
      </c>
      <c r="M166" s="5">
        <v>420.08699999999999</v>
      </c>
      <c r="N166">
        <v>0.01</v>
      </c>
      <c r="O166">
        <v>11.34</v>
      </c>
      <c r="P166">
        <v>0.84</v>
      </c>
      <c r="Q166">
        <v>0.1</v>
      </c>
      <c r="R166">
        <v>0.15</v>
      </c>
      <c r="S166">
        <v>2.91</v>
      </c>
      <c r="T166">
        <v>78.16</v>
      </c>
      <c r="U166">
        <v>4.99</v>
      </c>
      <c r="V166">
        <v>0.7</v>
      </c>
      <c r="W166">
        <v>0.37</v>
      </c>
      <c r="X166">
        <v>0.25</v>
      </c>
      <c r="Y166">
        <v>0.1</v>
      </c>
      <c r="Z166">
        <v>0.09</v>
      </c>
    </row>
    <row r="167" spans="1:26" x14ac:dyDescent="0.35">
      <c r="A167" t="s">
        <v>277</v>
      </c>
      <c r="B167" t="s">
        <v>278</v>
      </c>
      <c r="C167" t="s">
        <v>24</v>
      </c>
      <c r="D167" t="s">
        <v>29</v>
      </c>
      <c r="E167" t="s">
        <v>197</v>
      </c>
      <c r="F167">
        <v>0.35</v>
      </c>
      <c r="G167">
        <v>5.4</v>
      </c>
      <c r="H167">
        <v>1.8380000000000001</v>
      </c>
      <c r="I167">
        <v>0.13800000000000001</v>
      </c>
      <c r="J167">
        <v>-2E-3</v>
      </c>
      <c r="K167">
        <v>1.1100000000000001</v>
      </c>
      <c r="L167">
        <v>79</v>
      </c>
      <c r="M167" s="5">
        <v>291.58979999999997</v>
      </c>
      <c r="N167">
        <v>0.01</v>
      </c>
      <c r="O167">
        <v>13.44</v>
      </c>
      <c r="P167">
        <v>1.1299999999999999</v>
      </c>
      <c r="Q167">
        <v>7.0000000000000007E-2</v>
      </c>
      <c r="R167">
        <v>0.12</v>
      </c>
      <c r="S167">
        <v>2.2599999999999998</v>
      </c>
      <c r="T167">
        <v>70.78</v>
      </c>
      <c r="U167">
        <v>10.58</v>
      </c>
      <c r="V167">
        <v>0.73</v>
      </c>
      <c r="W167">
        <v>0.4</v>
      </c>
      <c r="X167">
        <v>0.33</v>
      </c>
      <c r="Y167">
        <v>0.11</v>
      </c>
      <c r="Z167">
        <v>0.04</v>
      </c>
    </row>
    <row r="168" spans="1:26" x14ac:dyDescent="0.35">
      <c r="A168" t="s">
        <v>283</v>
      </c>
      <c r="B168" t="s">
        <v>278</v>
      </c>
      <c r="C168" t="s">
        <v>27</v>
      </c>
      <c r="D168" t="s">
        <v>25</v>
      </c>
      <c r="E168" t="s">
        <v>198</v>
      </c>
      <c r="F168">
        <v>0.27</v>
      </c>
      <c r="G168">
        <v>5.5</v>
      </c>
      <c r="H168">
        <v>1.83</v>
      </c>
      <c r="I168">
        <v>0.14299999999999999</v>
      </c>
      <c r="J168">
        <v>-3.0000000000000001E-3</v>
      </c>
      <c r="K168">
        <v>1.03</v>
      </c>
      <c r="L168">
        <v>79</v>
      </c>
      <c r="M168" s="5">
        <v>373.95979999999997</v>
      </c>
      <c r="N168">
        <v>0.01</v>
      </c>
      <c r="O168">
        <v>11.56</v>
      </c>
      <c r="P168">
        <v>0.81</v>
      </c>
      <c r="Q168">
        <v>0.08</v>
      </c>
      <c r="R168">
        <v>0.12</v>
      </c>
      <c r="S168">
        <v>2.68</v>
      </c>
      <c r="T168">
        <v>75.66</v>
      </c>
      <c r="U168">
        <v>7.51</v>
      </c>
      <c r="V168">
        <v>0.71</v>
      </c>
      <c r="W168">
        <v>0.4</v>
      </c>
      <c r="X168">
        <v>0.3</v>
      </c>
      <c r="Y168">
        <v>0.11</v>
      </c>
      <c r="Z168">
        <v>0.06</v>
      </c>
    </row>
    <row r="169" spans="1:26" x14ac:dyDescent="0.35">
      <c r="A169" t="s">
        <v>279</v>
      </c>
      <c r="B169" t="s">
        <v>278</v>
      </c>
      <c r="C169" t="s">
        <v>27</v>
      </c>
      <c r="D169" t="s">
        <v>25</v>
      </c>
      <c r="E169" t="s">
        <v>199</v>
      </c>
      <c r="F169">
        <v>0.28999999999999998</v>
      </c>
      <c r="G169">
        <v>5.5</v>
      </c>
      <c r="H169">
        <v>1.722</v>
      </c>
      <c r="I169">
        <v>0.125</v>
      </c>
      <c r="J169">
        <v>-4.0000000000000001E-3</v>
      </c>
      <c r="K169">
        <v>1.32</v>
      </c>
      <c r="L169">
        <v>78</v>
      </c>
      <c r="M169" s="5">
        <v>295.70830000000001</v>
      </c>
      <c r="N169">
        <v>0.01</v>
      </c>
      <c r="O169">
        <v>11.13</v>
      </c>
      <c r="P169">
        <v>0.81</v>
      </c>
      <c r="Q169">
        <v>0.1</v>
      </c>
      <c r="R169">
        <v>0.15</v>
      </c>
      <c r="S169">
        <v>2.94</v>
      </c>
      <c r="T169">
        <v>77.760000000000005</v>
      </c>
      <c r="U169">
        <v>5.61</v>
      </c>
      <c r="V169">
        <v>0.7</v>
      </c>
      <c r="W169">
        <v>0.4</v>
      </c>
      <c r="X169">
        <v>0.25</v>
      </c>
      <c r="Y169">
        <v>0.1</v>
      </c>
      <c r="Z169">
        <v>0.05</v>
      </c>
    </row>
    <row r="170" spans="1:26" x14ac:dyDescent="0.35">
      <c r="A170" t="s">
        <v>283</v>
      </c>
      <c r="B170" t="s">
        <v>278</v>
      </c>
      <c r="C170" t="s">
        <v>27</v>
      </c>
      <c r="D170" t="s">
        <v>25</v>
      </c>
      <c r="E170" t="s">
        <v>200</v>
      </c>
      <c r="F170">
        <v>0.28000000000000003</v>
      </c>
      <c r="G170">
        <v>6.1</v>
      </c>
      <c r="H170">
        <v>1.8220000000000001</v>
      </c>
      <c r="I170">
        <v>0.14399999999999999</v>
      </c>
      <c r="J170">
        <v>-4.0000000000000001E-3</v>
      </c>
      <c r="K170">
        <v>1.21</v>
      </c>
      <c r="L170">
        <v>75</v>
      </c>
      <c r="M170" s="5">
        <v>369.84129999999999</v>
      </c>
      <c r="N170">
        <v>0.01</v>
      </c>
      <c r="O170">
        <v>11.89</v>
      </c>
      <c r="P170">
        <v>0.93</v>
      </c>
      <c r="Q170">
        <v>0.12</v>
      </c>
      <c r="R170">
        <v>0.19</v>
      </c>
      <c r="S170">
        <v>2.99</v>
      </c>
      <c r="T170">
        <v>75.88</v>
      </c>
      <c r="U170">
        <v>6.42</v>
      </c>
      <c r="V170">
        <v>0.74</v>
      </c>
      <c r="W170">
        <v>0.42</v>
      </c>
      <c r="X170">
        <v>0.26</v>
      </c>
      <c r="Y170">
        <v>0.11</v>
      </c>
      <c r="Z170">
        <v>0.05</v>
      </c>
    </row>
    <row r="171" spans="1:26" x14ac:dyDescent="0.35">
      <c r="A171" t="s">
        <v>277</v>
      </c>
      <c r="B171" t="s">
        <v>278</v>
      </c>
      <c r="C171" t="s">
        <v>24</v>
      </c>
      <c r="D171" t="s">
        <v>32</v>
      </c>
      <c r="E171" t="s">
        <v>201</v>
      </c>
      <c r="F171">
        <v>0.26</v>
      </c>
      <c r="G171">
        <v>4.5</v>
      </c>
      <c r="H171">
        <v>1.579</v>
      </c>
      <c r="I171">
        <v>0.126</v>
      </c>
      <c r="J171">
        <v>-3.0000000000000001E-3</v>
      </c>
      <c r="K171">
        <v>1.48</v>
      </c>
      <c r="L171">
        <v>85</v>
      </c>
      <c r="M171" s="5">
        <v>389</v>
      </c>
      <c r="N171">
        <v>0.01</v>
      </c>
      <c r="O171">
        <v>11.01</v>
      </c>
      <c r="P171">
        <v>0.78</v>
      </c>
      <c r="Q171">
        <v>0.1</v>
      </c>
      <c r="R171">
        <v>0.16</v>
      </c>
      <c r="S171">
        <v>2.84</v>
      </c>
      <c r="T171">
        <v>78.290000000000006</v>
      </c>
      <c r="U171">
        <v>5.3</v>
      </c>
      <c r="V171">
        <v>0.71</v>
      </c>
      <c r="W171">
        <v>0.4</v>
      </c>
      <c r="X171">
        <v>0.26</v>
      </c>
      <c r="Y171">
        <v>0.1</v>
      </c>
      <c r="Z171">
        <v>0.05</v>
      </c>
    </row>
    <row r="172" spans="1:26" x14ac:dyDescent="0.35">
      <c r="A172" t="s">
        <v>279</v>
      </c>
      <c r="B172" t="s">
        <v>278</v>
      </c>
      <c r="C172" t="s">
        <v>27</v>
      </c>
      <c r="D172" t="s">
        <v>25</v>
      </c>
      <c r="E172" t="s">
        <v>202</v>
      </c>
      <c r="F172">
        <v>0.27</v>
      </c>
      <c r="G172">
        <v>5.4</v>
      </c>
      <c r="H172">
        <v>1.8420000000000001</v>
      </c>
      <c r="I172">
        <v>0.14099999999999999</v>
      </c>
      <c r="J172">
        <v>-4.0000000000000001E-3</v>
      </c>
      <c r="K172">
        <v>0.89</v>
      </c>
      <c r="L172">
        <v>78</v>
      </c>
      <c r="M172" s="5">
        <v>359.95690000000002</v>
      </c>
      <c r="N172">
        <v>0.01</v>
      </c>
      <c r="O172">
        <v>11.81</v>
      </c>
      <c r="P172">
        <v>0.94</v>
      </c>
      <c r="Q172">
        <v>0.11</v>
      </c>
      <c r="R172">
        <v>0.19</v>
      </c>
      <c r="S172">
        <v>3.01</v>
      </c>
      <c r="T172">
        <v>75.28</v>
      </c>
      <c r="U172">
        <v>7.04</v>
      </c>
      <c r="V172">
        <v>0.75</v>
      </c>
      <c r="W172">
        <v>0.43</v>
      </c>
      <c r="X172">
        <v>0.27</v>
      </c>
      <c r="Y172">
        <v>0.12</v>
      </c>
      <c r="Z172">
        <v>7.0000000000000007E-2</v>
      </c>
    </row>
    <row r="173" spans="1:26" x14ac:dyDescent="0.35">
      <c r="A173" t="s">
        <v>279</v>
      </c>
      <c r="B173" t="s">
        <v>278</v>
      </c>
      <c r="C173" t="s">
        <v>27</v>
      </c>
      <c r="D173" t="s">
        <v>25</v>
      </c>
      <c r="E173" t="s">
        <v>203</v>
      </c>
      <c r="F173">
        <v>0.24</v>
      </c>
      <c r="G173">
        <v>7.9</v>
      </c>
      <c r="H173">
        <v>1.9370000000000001</v>
      </c>
      <c r="I173">
        <v>0.14499999999999999</v>
      </c>
      <c r="J173">
        <v>-4.0000000000000001E-3</v>
      </c>
      <c r="K173">
        <v>1.1599999999999999</v>
      </c>
      <c r="L173">
        <v>70</v>
      </c>
      <c r="M173" s="5">
        <v>348.42509999999999</v>
      </c>
      <c r="N173">
        <v>0.01</v>
      </c>
      <c r="O173">
        <v>11</v>
      </c>
      <c r="P173">
        <v>0.82</v>
      </c>
      <c r="Q173">
        <v>0.08</v>
      </c>
      <c r="R173">
        <v>0.13</v>
      </c>
      <c r="S173">
        <v>3.05</v>
      </c>
      <c r="T173">
        <v>76.84</v>
      </c>
      <c r="U173">
        <v>6.51</v>
      </c>
      <c r="V173">
        <v>0.7</v>
      </c>
      <c r="W173">
        <v>0.41</v>
      </c>
      <c r="X173">
        <v>0.28000000000000003</v>
      </c>
      <c r="Y173">
        <v>0.11</v>
      </c>
      <c r="Z173">
        <v>7.0000000000000007E-2</v>
      </c>
    </row>
    <row r="174" spans="1:26" x14ac:dyDescent="0.35">
      <c r="A174" t="s">
        <v>285</v>
      </c>
      <c r="B174" t="s">
        <v>278</v>
      </c>
      <c r="C174" t="s">
        <v>27</v>
      </c>
      <c r="D174" t="s">
        <v>29</v>
      </c>
      <c r="E174" t="s">
        <v>204</v>
      </c>
      <c r="F174">
        <v>0.23</v>
      </c>
      <c r="G174">
        <v>6.7</v>
      </c>
      <c r="H174">
        <v>1.8620000000000001</v>
      </c>
      <c r="I174">
        <v>0.14799999999999999</v>
      </c>
      <c r="J174">
        <v>-2E-3</v>
      </c>
      <c r="K174">
        <v>1.04</v>
      </c>
      <c r="L174">
        <v>70</v>
      </c>
      <c r="M174" s="5">
        <v>376.43090000000001</v>
      </c>
      <c r="N174">
        <v>0.01</v>
      </c>
      <c r="O174">
        <v>10.55</v>
      </c>
      <c r="P174">
        <v>0.61</v>
      </c>
      <c r="Q174">
        <v>0.06</v>
      </c>
      <c r="R174">
        <v>0.08</v>
      </c>
      <c r="S174">
        <v>2.57</v>
      </c>
      <c r="T174">
        <v>77.12</v>
      </c>
      <c r="U174">
        <v>7.37</v>
      </c>
      <c r="V174">
        <v>0.7</v>
      </c>
      <c r="W174">
        <v>0.43</v>
      </c>
      <c r="X174">
        <v>0.35</v>
      </c>
      <c r="Y174">
        <v>0.12</v>
      </c>
      <c r="Z174">
        <v>0.05</v>
      </c>
    </row>
    <row r="175" spans="1:26" x14ac:dyDescent="0.35">
      <c r="A175" t="s">
        <v>285</v>
      </c>
      <c r="B175" t="s">
        <v>278</v>
      </c>
      <c r="C175" t="s">
        <v>27</v>
      </c>
      <c r="D175" t="s">
        <v>29</v>
      </c>
      <c r="E175" t="s">
        <v>205</v>
      </c>
      <c r="F175">
        <v>0.24</v>
      </c>
      <c r="G175">
        <v>7.9</v>
      </c>
      <c r="H175">
        <v>1.9610000000000001</v>
      </c>
      <c r="I175">
        <v>0.153</v>
      </c>
      <c r="J175">
        <v>-2E-3</v>
      </c>
      <c r="K175">
        <v>0.92</v>
      </c>
      <c r="L175">
        <v>71</v>
      </c>
      <c r="M175" s="5">
        <v>383.02049999999997</v>
      </c>
      <c r="N175">
        <v>0.01</v>
      </c>
      <c r="O175">
        <v>10.87</v>
      </c>
      <c r="P175">
        <v>0.61</v>
      </c>
      <c r="Q175">
        <v>0.05</v>
      </c>
      <c r="R175">
        <v>7.0000000000000007E-2</v>
      </c>
      <c r="S175">
        <v>2.61</v>
      </c>
      <c r="T175">
        <v>76.430000000000007</v>
      </c>
      <c r="U175">
        <v>7.73</v>
      </c>
      <c r="V175">
        <v>0.7</v>
      </c>
      <c r="W175">
        <v>0.43</v>
      </c>
      <c r="X175">
        <v>0.35</v>
      </c>
      <c r="Y175">
        <v>0.11</v>
      </c>
      <c r="Z175">
        <v>0.05</v>
      </c>
    </row>
    <row r="176" spans="1:26" x14ac:dyDescent="0.35">
      <c r="A176" t="s">
        <v>286</v>
      </c>
      <c r="B176" t="s">
        <v>278</v>
      </c>
      <c r="C176" t="s">
        <v>27</v>
      </c>
      <c r="D176" t="s">
        <v>29</v>
      </c>
      <c r="E176" t="s">
        <v>206</v>
      </c>
      <c r="F176">
        <v>0.34</v>
      </c>
      <c r="G176">
        <v>6.7</v>
      </c>
      <c r="H176">
        <v>1.8939999999999999</v>
      </c>
      <c r="I176">
        <v>0.127</v>
      </c>
      <c r="J176">
        <v>-2E-3</v>
      </c>
      <c r="K176">
        <v>0.81</v>
      </c>
      <c r="L176">
        <v>80</v>
      </c>
      <c r="M176" s="5">
        <v>289.11869999999999</v>
      </c>
      <c r="N176">
        <v>0.01</v>
      </c>
      <c r="O176">
        <v>13.62</v>
      </c>
      <c r="P176">
        <v>1</v>
      </c>
      <c r="Q176">
        <v>0.04</v>
      </c>
      <c r="R176">
        <v>0.08</v>
      </c>
      <c r="S176">
        <v>2.1800000000000002</v>
      </c>
      <c r="T176">
        <v>70.84</v>
      </c>
      <c r="U176">
        <v>10.55</v>
      </c>
      <c r="V176">
        <v>0.74</v>
      </c>
      <c r="W176">
        <v>0.4</v>
      </c>
      <c r="X176">
        <v>0.33</v>
      </c>
      <c r="Y176">
        <v>0.14000000000000001</v>
      </c>
      <c r="Z176">
        <v>7.0000000000000007E-2</v>
      </c>
    </row>
    <row r="177" spans="1:26" x14ac:dyDescent="0.35">
      <c r="A177" t="s">
        <v>279</v>
      </c>
      <c r="B177" t="s">
        <v>278</v>
      </c>
      <c r="C177" t="s">
        <v>27</v>
      </c>
      <c r="D177" t="s">
        <v>25</v>
      </c>
      <c r="E177" t="s">
        <v>207</v>
      </c>
      <c r="F177">
        <v>0.27</v>
      </c>
      <c r="G177">
        <v>7.3</v>
      </c>
      <c r="H177">
        <v>1.988</v>
      </c>
      <c r="I177">
        <v>0.14899999999999999</v>
      </c>
      <c r="J177">
        <v>-4.0000000000000001E-3</v>
      </c>
      <c r="K177">
        <v>1.1100000000000001</v>
      </c>
      <c r="L177">
        <v>72</v>
      </c>
      <c r="M177" s="5">
        <v>376.43090000000001</v>
      </c>
      <c r="N177">
        <v>0.01</v>
      </c>
      <c r="O177">
        <v>11.59</v>
      </c>
      <c r="P177">
        <v>0.94</v>
      </c>
      <c r="Q177">
        <v>0.09</v>
      </c>
      <c r="R177">
        <v>0.14000000000000001</v>
      </c>
      <c r="S177">
        <v>3</v>
      </c>
      <c r="T177">
        <v>75.94</v>
      </c>
      <c r="U177">
        <v>6.73</v>
      </c>
      <c r="V177">
        <v>0.71</v>
      </c>
      <c r="W177">
        <v>0.42</v>
      </c>
      <c r="X177">
        <v>0.27</v>
      </c>
      <c r="Y177">
        <v>0.11</v>
      </c>
      <c r="Z177">
        <v>0.05</v>
      </c>
    </row>
    <row r="178" spans="1:26" x14ac:dyDescent="0.35">
      <c r="A178" t="s">
        <v>277</v>
      </c>
      <c r="B178" t="s">
        <v>278</v>
      </c>
      <c r="C178" t="s">
        <v>24</v>
      </c>
      <c r="D178" t="s">
        <v>29</v>
      </c>
      <c r="E178" t="s">
        <v>208</v>
      </c>
      <c r="F178">
        <v>0.31</v>
      </c>
      <c r="G178">
        <v>5</v>
      </c>
      <c r="H178">
        <v>1.7549999999999999</v>
      </c>
      <c r="I178">
        <v>0.105</v>
      </c>
      <c r="J178">
        <v>-0.02</v>
      </c>
      <c r="K178">
        <v>0.74</v>
      </c>
      <c r="L178">
        <v>87</v>
      </c>
      <c r="M178" s="5">
        <v>242.1678</v>
      </c>
      <c r="N178">
        <v>0.02</v>
      </c>
      <c r="O178">
        <v>14.39</v>
      </c>
      <c r="P178">
        <v>1.43</v>
      </c>
      <c r="Q178">
        <v>0.09</v>
      </c>
      <c r="R178">
        <v>0.18</v>
      </c>
      <c r="S178">
        <v>2.14</v>
      </c>
      <c r="T178">
        <v>70.27</v>
      </c>
      <c r="U178">
        <v>9.9</v>
      </c>
      <c r="V178">
        <v>0.69</v>
      </c>
      <c r="W178">
        <v>0.4</v>
      </c>
      <c r="X178">
        <v>0.31</v>
      </c>
      <c r="Y178">
        <v>0.12</v>
      </c>
      <c r="Z178">
        <v>0.06</v>
      </c>
    </row>
    <row r="179" spans="1:26" x14ac:dyDescent="0.35">
      <c r="A179" t="s">
        <v>288</v>
      </c>
      <c r="B179" t="s">
        <v>278</v>
      </c>
      <c r="C179" t="s">
        <v>27</v>
      </c>
      <c r="D179" t="s">
        <v>25</v>
      </c>
      <c r="E179" t="s">
        <v>209</v>
      </c>
      <c r="F179">
        <v>0.31</v>
      </c>
      <c r="G179">
        <v>6.3</v>
      </c>
      <c r="H179">
        <v>1.915</v>
      </c>
      <c r="I179">
        <v>0.14099999999999999</v>
      </c>
      <c r="J179">
        <v>-2E-3</v>
      </c>
      <c r="K179">
        <v>0.67</v>
      </c>
      <c r="L179">
        <v>59</v>
      </c>
      <c r="M179" s="5">
        <v>307.24009999999998</v>
      </c>
      <c r="N179">
        <v>0.01</v>
      </c>
      <c r="O179">
        <v>11.68</v>
      </c>
      <c r="P179">
        <v>0.98</v>
      </c>
      <c r="Q179">
        <v>7.0000000000000007E-2</v>
      </c>
      <c r="R179">
        <v>0.13</v>
      </c>
      <c r="S179">
        <v>3.15</v>
      </c>
      <c r="T179">
        <v>76.16</v>
      </c>
      <c r="U179">
        <v>6.31</v>
      </c>
      <c r="V179">
        <v>0.68</v>
      </c>
      <c r="W179">
        <v>0.42</v>
      </c>
      <c r="X179">
        <v>0.25</v>
      </c>
      <c r="Y179">
        <v>0.11</v>
      </c>
      <c r="Z179">
        <v>0.04</v>
      </c>
    </row>
    <row r="180" spans="1:26" x14ac:dyDescent="0.35">
      <c r="A180" t="s">
        <v>279</v>
      </c>
      <c r="B180" t="s">
        <v>278</v>
      </c>
      <c r="C180" t="s">
        <v>27</v>
      </c>
      <c r="D180" t="s">
        <v>25</v>
      </c>
      <c r="E180" t="s">
        <v>210</v>
      </c>
      <c r="F180">
        <v>0.25</v>
      </c>
      <c r="G180">
        <v>5.2</v>
      </c>
      <c r="H180">
        <v>1.9339999999999999</v>
      </c>
      <c r="I180">
        <v>0.14899999999999999</v>
      </c>
      <c r="J180">
        <v>-4.0000000000000001E-3</v>
      </c>
      <c r="K180">
        <v>0.86</v>
      </c>
      <c r="L180">
        <v>75</v>
      </c>
      <c r="M180" s="5">
        <v>355.0147</v>
      </c>
      <c r="N180">
        <v>0.01</v>
      </c>
      <c r="O180">
        <v>12.08</v>
      </c>
      <c r="P180">
        <v>1</v>
      </c>
      <c r="Q180">
        <v>0.09</v>
      </c>
      <c r="R180">
        <v>0.16</v>
      </c>
      <c r="S180">
        <v>3.02</v>
      </c>
      <c r="T180">
        <v>75.3</v>
      </c>
      <c r="U180">
        <v>6.8</v>
      </c>
      <c r="V180">
        <v>0.72</v>
      </c>
      <c r="W180">
        <v>0.41</v>
      </c>
      <c r="X180">
        <v>0.26</v>
      </c>
      <c r="Y180">
        <v>0.1</v>
      </c>
      <c r="Z180">
        <v>0.05</v>
      </c>
    </row>
    <row r="181" spans="1:26" x14ac:dyDescent="0.35">
      <c r="A181" t="s">
        <v>289</v>
      </c>
      <c r="B181" t="s">
        <v>278</v>
      </c>
      <c r="C181" t="s">
        <v>24</v>
      </c>
      <c r="D181" t="s">
        <v>29</v>
      </c>
      <c r="E181" t="s">
        <v>211</v>
      </c>
      <c r="F181">
        <v>0.33</v>
      </c>
      <c r="G181">
        <v>5</v>
      </c>
      <c r="H181">
        <v>1.7969999999999999</v>
      </c>
      <c r="I181">
        <v>0.127</v>
      </c>
      <c r="J181">
        <v>-1E-3</v>
      </c>
      <c r="K181">
        <v>0.48</v>
      </c>
      <c r="L181">
        <v>88</v>
      </c>
      <c r="M181" s="5">
        <v>297.35570000000001</v>
      </c>
      <c r="N181">
        <v>0.01</v>
      </c>
      <c r="O181">
        <v>13.95</v>
      </c>
      <c r="P181">
        <v>1.04</v>
      </c>
      <c r="Q181">
        <v>0.04</v>
      </c>
      <c r="R181">
        <v>0.08</v>
      </c>
      <c r="S181">
        <v>2.16</v>
      </c>
      <c r="T181">
        <v>70.34</v>
      </c>
      <c r="U181">
        <v>10.56</v>
      </c>
      <c r="V181">
        <v>0.76</v>
      </c>
      <c r="W181">
        <v>0.4</v>
      </c>
      <c r="X181">
        <v>0.33</v>
      </c>
      <c r="Y181">
        <v>0.13</v>
      </c>
      <c r="Z181">
        <v>0.06</v>
      </c>
    </row>
    <row r="182" spans="1:26" x14ac:dyDescent="0.35">
      <c r="A182" t="s">
        <v>284</v>
      </c>
      <c r="B182" t="s">
        <v>278</v>
      </c>
      <c r="C182" t="s">
        <v>27</v>
      </c>
      <c r="D182" t="s">
        <v>29</v>
      </c>
      <c r="E182" t="s">
        <v>212</v>
      </c>
      <c r="F182">
        <v>0.31</v>
      </c>
      <c r="G182">
        <v>5</v>
      </c>
      <c r="H182">
        <v>1.681</v>
      </c>
      <c r="I182">
        <v>0.11799999999999999</v>
      </c>
      <c r="J182">
        <v>-2E-3</v>
      </c>
      <c r="K182">
        <v>0.85</v>
      </c>
      <c r="L182">
        <v>84</v>
      </c>
      <c r="M182" s="5">
        <v>303.1216</v>
      </c>
      <c r="N182">
        <v>0.01</v>
      </c>
      <c r="O182">
        <v>11.14</v>
      </c>
      <c r="P182">
        <v>0.56999999999999995</v>
      </c>
      <c r="Q182">
        <v>0.05</v>
      </c>
      <c r="R182">
        <v>7.0000000000000007E-2</v>
      </c>
      <c r="S182">
        <v>2.46</v>
      </c>
      <c r="T182">
        <v>75.58</v>
      </c>
      <c r="U182">
        <v>8.44</v>
      </c>
      <c r="V182">
        <v>0.71</v>
      </c>
      <c r="W182">
        <v>0.42</v>
      </c>
      <c r="X182">
        <v>0.4</v>
      </c>
      <c r="Y182">
        <v>0.11</v>
      </c>
      <c r="Z182">
        <v>0.04</v>
      </c>
    </row>
    <row r="183" spans="1:26" x14ac:dyDescent="0.35">
      <c r="A183" t="s">
        <v>277</v>
      </c>
      <c r="B183" t="s">
        <v>278</v>
      </c>
      <c r="C183" t="s">
        <v>24</v>
      </c>
      <c r="D183" t="s">
        <v>32</v>
      </c>
      <c r="E183" t="s">
        <v>213</v>
      </c>
      <c r="F183">
        <v>0.26</v>
      </c>
      <c r="G183">
        <v>5</v>
      </c>
      <c r="H183">
        <v>1.742</v>
      </c>
      <c r="I183">
        <v>0.158</v>
      </c>
      <c r="J183">
        <v>-5.0000000000000001E-3</v>
      </c>
      <c r="K183">
        <v>1.32</v>
      </c>
      <c r="L183">
        <v>87</v>
      </c>
      <c r="M183" s="5">
        <v>433.26619999999997</v>
      </c>
      <c r="N183">
        <v>0.01</v>
      </c>
      <c r="O183">
        <v>13.18</v>
      </c>
      <c r="P183">
        <v>1.1399999999999999</v>
      </c>
      <c r="Q183">
        <v>0.15</v>
      </c>
      <c r="R183">
        <v>0.24</v>
      </c>
      <c r="S183">
        <v>3.07</v>
      </c>
      <c r="T183">
        <v>75.34</v>
      </c>
      <c r="U183">
        <v>5.29</v>
      </c>
      <c r="V183">
        <v>0.7</v>
      </c>
      <c r="W183">
        <v>0.44</v>
      </c>
      <c r="X183">
        <v>0.26</v>
      </c>
      <c r="Y183">
        <v>0.12</v>
      </c>
      <c r="Z183">
        <v>0.06</v>
      </c>
    </row>
    <row r="184" spans="1:26" x14ac:dyDescent="0.35">
      <c r="A184" t="s">
        <v>279</v>
      </c>
      <c r="B184" t="s">
        <v>278</v>
      </c>
      <c r="C184" t="s">
        <v>27</v>
      </c>
      <c r="D184" t="s">
        <v>25</v>
      </c>
      <c r="E184" t="s">
        <v>214</v>
      </c>
      <c r="F184">
        <v>0.3</v>
      </c>
      <c r="G184">
        <v>7.8</v>
      </c>
      <c r="H184">
        <v>1.9870000000000001</v>
      </c>
      <c r="I184">
        <v>0.14499999999999999</v>
      </c>
      <c r="J184">
        <v>-2E-3</v>
      </c>
      <c r="K184">
        <v>0.73</v>
      </c>
      <c r="L184">
        <v>63</v>
      </c>
      <c r="M184" s="5">
        <v>336.06959999999998</v>
      </c>
      <c r="N184">
        <v>0.01</v>
      </c>
      <c r="O184">
        <v>11.49</v>
      </c>
      <c r="P184">
        <v>0.91</v>
      </c>
      <c r="Q184">
        <v>7.0000000000000007E-2</v>
      </c>
      <c r="R184">
        <v>0.12</v>
      </c>
      <c r="S184">
        <v>2.98</v>
      </c>
      <c r="T184">
        <v>75.56</v>
      </c>
      <c r="U184">
        <v>7.31</v>
      </c>
      <c r="V184">
        <v>0.72</v>
      </c>
      <c r="W184">
        <v>0.41</v>
      </c>
      <c r="X184">
        <v>0.28999999999999998</v>
      </c>
      <c r="Y184">
        <v>0.1</v>
      </c>
      <c r="Z184">
        <v>0.03</v>
      </c>
    </row>
    <row r="185" spans="1:26" x14ac:dyDescent="0.35">
      <c r="A185" t="s">
        <v>277</v>
      </c>
      <c r="B185" t="s">
        <v>278</v>
      </c>
      <c r="C185" t="s">
        <v>24</v>
      </c>
      <c r="D185" t="s">
        <v>29</v>
      </c>
      <c r="E185" t="s">
        <v>215</v>
      </c>
      <c r="F185">
        <v>0.39</v>
      </c>
      <c r="G185">
        <v>7.6</v>
      </c>
      <c r="H185">
        <v>1.772</v>
      </c>
      <c r="I185">
        <v>0.126</v>
      </c>
      <c r="J185">
        <v>-2E-3</v>
      </c>
      <c r="K185">
        <v>1</v>
      </c>
      <c r="L185">
        <v>79</v>
      </c>
      <c r="M185" s="5">
        <v>263.584</v>
      </c>
      <c r="N185">
        <v>0.01</v>
      </c>
      <c r="O185">
        <v>13.37</v>
      </c>
      <c r="P185">
        <v>1.07</v>
      </c>
      <c r="Q185">
        <v>7.0000000000000007E-2</v>
      </c>
      <c r="R185">
        <v>0.12</v>
      </c>
      <c r="S185">
        <v>2.2200000000000002</v>
      </c>
      <c r="T185">
        <v>70.86</v>
      </c>
      <c r="U185">
        <v>10.61</v>
      </c>
      <c r="V185">
        <v>0.74</v>
      </c>
      <c r="W185">
        <v>0.41</v>
      </c>
      <c r="X185">
        <v>0.36</v>
      </c>
      <c r="Y185">
        <v>0.12</v>
      </c>
      <c r="Z185">
        <v>0.05</v>
      </c>
    </row>
    <row r="186" spans="1:26" x14ac:dyDescent="0.35">
      <c r="A186" t="s">
        <v>277</v>
      </c>
      <c r="B186" t="s">
        <v>278</v>
      </c>
      <c r="C186" t="s">
        <v>24</v>
      </c>
      <c r="D186" t="s">
        <v>29</v>
      </c>
      <c r="E186" t="s">
        <v>216</v>
      </c>
      <c r="F186">
        <v>0.43</v>
      </c>
      <c r="G186">
        <v>7.5</v>
      </c>
      <c r="H186">
        <v>1.75</v>
      </c>
      <c r="I186">
        <v>0.14199999999999999</v>
      </c>
      <c r="J186">
        <v>-1E-3</v>
      </c>
      <c r="K186">
        <v>1.1499999999999999</v>
      </c>
      <c r="L186">
        <v>82</v>
      </c>
      <c r="M186" s="5">
        <v>311.35859999999997</v>
      </c>
      <c r="N186">
        <v>0.01</v>
      </c>
      <c r="O186">
        <v>11.45</v>
      </c>
      <c r="P186">
        <v>0.61</v>
      </c>
      <c r="Q186">
        <v>0.04</v>
      </c>
      <c r="R186">
        <v>7.0000000000000007E-2</v>
      </c>
      <c r="S186">
        <v>2.31</v>
      </c>
      <c r="T186">
        <v>75.510000000000005</v>
      </c>
      <c r="U186">
        <v>8.27</v>
      </c>
      <c r="V186">
        <v>0.75</v>
      </c>
      <c r="W186">
        <v>0.42</v>
      </c>
      <c r="X186">
        <v>0.4</v>
      </c>
      <c r="Y186">
        <v>0.12</v>
      </c>
      <c r="Z186">
        <v>0.05</v>
      </c>
    </row>
    <row r="187" spans="1:26" x14ac:dyDescent="0.35">
      <c r="A187" t="s">
        <v>283</v>
      </c>
      <c r="B187" t="s">
        <v>278</v>
      </c>
      <c r="C187" t="s">
        <v>27</v>
      </c>
      <c r="D187" t="s">
        <v>25</v>
      </c>
      <c r="E187" t="s">
        <v>217</v>
      </c>
      <c r="F187">
        <v>0.33</v>
      </c>
      <c r="G187">
        <v>8.1</v>
      </c>
      <c r="H187">
        <v>1.827</v>
      </c>
      <c r="I187">
        <v>0.13100000000000001</v>
      </c>
      <c r="J187">
        <v>-3.0000000000000001E-3</v>
      </c>
      <c r="K187">
        <v>0.68</v>
      </c>
      <c r="L187">
        <v>67</v>
      </c>
      <c r="M187" s="5">
        <v>308.88749999999999</v>
      </c>
      <c r="N187">
        <v>0.01</v>
      </c>
      <c r="O187">
        <v>10.67</v>
      </c>
      <c r="P187">
        <v>0.78</v>
      </c>
      <c r="Q187">
        <v>0.08</v>
      </c>
      <c r="R187">
        <v>0.13</v>
      </c>
      <c r="S187">
        <v>3.1</v>
      </c>
      <c r="T187">
        <v>76.22</v>
      </c>
      <c r="U187">
        <v>7.41</v>
      </c>
      <c r="V187">
        <v>0.71</v>
      </c>
      <c r="W187">
        <v>0.43</v>
      </c>
      <c r="X187">
        <v>0.28000000000000003</v>
      </c>
      <c r="Y187">
        <v>0.12</v>
      </c>
      <c r="Z187">
        <v>0.05</v>
      </c>
    </row>
    <row r="188" spans="1:26" x14ac:dyDescent="0.35">
      <c r="A188" t="s">
        <v>277</v>
      </c>
      <c r="B188" t="s">
        <v>290</v>
      </c>
      <c r="C188" t="s">
        <v>24</v>
      </c>
      <c r="D188" t="s">
        <v>25</v>
      </c>
      <c r="E188" t="s">
        <v>218</v>
      </c>
      <c r="F188">
        <v>0.25</v>
      </c>
      <c r="G188">
        <v>7.1</v>
      </c>
      <c r="H188">
        <v>1.8480000000000001</v>
      </c>
      <c r="I188">
        <v>0.13</v>
      </c>
      <c r="J188">
        <v>-5.0000000000000001E-3</v>
      </c>
      <c r="K188">
        <v>0.45</v>
      </c>
      <c r="L188">
        <v>72</v>
      </c>
      <c r="M188" s="5">
        <v>361.60429999999997</v>
      </c>
      <c r="N188">
        <v>0.01</v>
      </c>
      <c r="O188">
        <v>11.01</v>
      </c>
      <c r="P188">
        <v>0.9</v>
      </c>
      <c r="Q188">
        <v>0.06</v>
      </c>
      <c r="R188">
        <v>0.09</v>
      </c>
      <c r="S188">
        <v>3.5</v>
      </c>
      <c r="T188">
        <v>76.91</v>
      </c>
      <c r="U188">
        <v>6.06</v>
      </c>
      <c r="V188">
        <v>0.7</v>
      </c>
      <c r="W188">
        <v>0.39</v>
      </c>
      <c r="X188">
        <v>0.22</v>
      </c>
      <c r="Y188">
        <v>0.11</v>
      </c>
      <c r="Z188">
        <v>0.05</v>
      </c>
    </row>
    <row r="189" spans="1:26" x14ac:dyDescent="0.35">
      <c r="A189" t="s">
        <v>277</v>
      </c>
      <c r="B189" t="s">
        <v>278</v>
      </c>
      <c r="C189" t="s">
        <v>24</v>
      </c>
      <c r="D189" t="s">
        <v>29</v>
      </c>
      <c r="E189" t="s">
        <v>219</v>
      </c>
      <c r="F189">
        <v>0.35</v>
      </c>
      <c r="G189">
        <v>6.5</v>
      </c>
      <c r="H189">
        <v>1.776</v>
      </c>
      <c r="I189">
        <v>0.13800000000000001</v>
      </c>
      <c r="J189">
        <v>-2E-3</v>
      </c>
      <c r="K189">
        <v>1.01</v>
      </c>
      <c r="L189">
        <v>86</v>
      </c>
      <c r="M189" s="5">
        <v>308.88749999999999</v>
      </c>
      <c r="N189">
        <v>0.01</v>
      </c>
      <c r="O189">
        <v>11.67</v>
      </c>
      <c r="P189">
        <v>0.61</v>
      </c>
      <c r="Q189">
        <v>0.05</v>
      </c>
      <c r="R189">
        <v>7.0000000000000007E-2</v>
      </c>
      <c r="S189">
        <v>2.36</v>
      </c>
      <c r="T189">
        <v>75.13</v>
      </c>
      <c r="U189">
        <v>8.43</v>
      </c>
      <c r="V189">
        <v>0.75</v>
      </c>
      <c r="W189">
        <v>0.41</v>
      </c>
      <c r="X189">
        <v>0.37</v>
      </c>
      <c r="Y189">
        <v>0.11</v>
      </c>
      <c r="Z189">
        <v>0.05</v>
      </c>
    </row>
    <row r="190" spans="1:26" x14ac:dyDescent="0.35">
      <c r="A190" t="s">
        <v>277</v>
      </c>
      <c r="B190" t="s">
        <v>290</v>
      </c>
      <c r="C190" t="s">
        <v>24</v>
      </c>
      <c r="D190" t="s">
        <v>25</v>
      </c>
      <c r="E190" t="s">
        <v>220</v>
      </c>
      <c r="F190">
        <v>0.23</v>
      </c>
      <c r="G190">
        <v>7.4</v>
      </c>
      <c r="H190">
        <v>1.89</v>
      </c>
      <c r="I190">
        <v>0.13200000000000001</v>
      </c>
      <c r="J190">
        <v>-4.0000000000000001E-3</v>
      </c>
      <c r="K190">
        <v>0.61</v>
      </c>
      <c r="L190">
        <v>68</v>
      </c>
      <c r="M190" s="5">
        <v>311.35859999999997</v>
      </c>
      <c r="N190">
        <v>0.01</v>
      </c>
      <c r="O190">
        <v>11.01</v>
      </c>
      <c r="P190">
        <v>0.91</v>
      </c>
      <c r="Q190">
        <v>7.0000000000000007E-2</v>
      </c>
      <c r="R190">
        <v>0.11</v>
      </c>
      <c r="S190">
        <v>3.48</v>
      </c>
      <c r="T190">
        <v>76.64</v>
      </c>
      <c r="U190">
        <v>6.27</v>
      </c>
      <c r="V190">
        <v>0.7</v>
      </c>
      <c r="W190">
        <v>0.42</v>
      </c>
      <c r="X190">
        <v>0.23</v>
      </c>
      <c r="Y190">
        <v>0.11</v>
      </c>
      <c r="Z190">
        <v>0.05</v>
      </c>
    </row>
    <row r="191" spans="1:26" x14ac:dyDescent="0.35">
      <c r="A191" t="s">
        <v>285</v>
      </c>
      <c r="B191" t="s">
        <v>278</v>
      </c>
      <c r="C191" t="s">
        <v>27</v>
      </c>
      <c r="D191" t="s">
        <v>29</v>
      </c>
      <c r="E191" t="s">
        <v>221</v>
      </c>
      <c r="F191">
        <v>0.25</v>
      </c>
      <c r="G191">
        <v>7.5</v>
      </c>
      <c r="H191">
        <v>1.827</v>
      </c>
      <c r="I191">
        <v>0.13100000000000001</v>
      </c>
      <c r="J191">
        <v>-3.0000000000000001E-3</v>
      </c>
      <c r="K191">
        <v>0.9</v>
      </c>
      <c r="L191">
        <v>67</v>
      </c>
      <c r="M191" s="5">
        <v>327.83260000000001</v>
      </c>
      <c r="N191">
        <v>0.01</v>
      </c>
      <c r="O191">
        <v>11.43</v>
      </c>
      <c r="P191">
        <v>0.75</v>
      </c>
      <c r="Q191">
        <v>0.05</v>
      </c>
      <c r="R191">
        <v>0.08</v>
      </c>
      <c r="S191">
        <v>2.66</v>
      </c>
      <c r="T191">
        <v>75.81</v>
      </c>
      <c r="U191">
        <v>7.63</v>
      </c>
      <c r="V191">
        <v>0.69</v>
      </c>
      <c r="W191">
        <v>0.42</v>
      </c>
      <c r="X191">
        <v>0.32</v>
      </c>
      <c r="Y191">
        <v>0.12</v>
      </c>
      <c r="Z191">
        <v>0.05</v>
      </c>
    </row>
    <row r="192" spans="1:26" x14ac:dyDescent="0.35">
      <c r="A192" t="s">
        <v>279</v>
      </c>
      <c r="B192" t="s">
        <v>278</v>
      </c>
      <c r="C192" t="s">
        <v>27</v>
      </c>
      <c r="D192" t="s">
        <v>25</v>
      </c>
      <c r="E192" t="s">
        <v>222</v>
      </c>
      <c r="F192">
        <v>0.32</v>
      </c>
      <c r="G192">
        <v>9.3000000000000007</v>
      </c>
      <c r="H192">
        <v>1.976</v>
      </c>
      <c r="I192">
        <v>0.14499999999999999</v>
      </c>
      <c r="J192">
        <v>-3.0000000000000001E-3</v>
      </c>
      <c r="K192">
        <v>0.86</v>
      </c>
      <c r="L192">
        <v>58</v>
      </c>
      <c r="M192" s="5">
        <v>283.3528</v>
      </c>
      <c r="N192">
        <v>0.01</v>
      </c>
      <c r="O192">
        <v>11.02</v>
      </c>
      <c r="P192">
        <v>0.85</v>
      </c>
      <c r="Q192">
        <v>0.06</v>
      </c>
      <c r="R192">
        <v>0.09</v>
      </c>
      <c r="S192">
        <v>2.94</v>
      </c>
      <c r="T192">
        <v>76.86</v>
      </c>
      <c r="U192">
        <v>6.61</v>
      </c>
      <c r="V192">
        <v>0.69</v>
      </c>
      <c r="W192">
        <v>0.42</v>
      </c>
      <c r="X192">
        <v>0.28000000000000003</v>
      </c>
      <c r="Y192">
        <v>0.12</v>
      </c>
      <c r="Z192">
        <v>0.05</v>
      </c>
    </row>
    <row r="193" spans="1:26" x14ac:dyDescent="0.35">
      <c r="A193" t="s">
        <v>279</v>
      </c>
      <c r="B193" t="s">
        <v>278</v>
      </c>
      <c r="C193" t="s">
        <v>27</v>
      </c>
      <c r="D193" t="s">
        <v>25</v>
      </c>
      <c r="E193" t="s">
        <v>223</v>
      </c>
      <c r="F193">
        <v>0.34</v>
      </c>
      <c r="G193">
        <v>8.5</v>
      </c>
      <c r="H193">
        <v>1.8740000000000001</v>
      </c>
      <c r="I193">
        <v>0.13600000000000001</v>
      </c>
      <c r="J193">
        <v>-3.0000000000000001E-3</v>
      </c>
      <c r="K193">
        <v>0.7</v>
      </c>
      <c r="L193">
        <v>67</v>
      </c>
      <c r="M193" s="5">
        <v>297.35570000000001</v>
      </c>
      <c r="N193">
        <v>0.01</v>
      </c>
      <c r="O193">
        <v>10.67</v>
      </c>
      <c r="P193">
        <v>0.78</v>
      </c>
      <c r="Q193">
        <v>0.08</v>
      </c>
      <c r="R193">
        <v>0.13</v>
      </c>
      <c r="S193">
        <v>3.1</v>
      </c>
      <c r="T193">
        <v>76.28</v>
      </c>
      <c r="U193">
        <v>7.36</v>
      </c>
      <c r="V193">
        <v>0.71</v>
      </c>
      <c r="W193">
        <v>0.43</v>
      </c>
      <c r="X193">
        <v>0.28000000000000003</v>
      </c>
      <c r="Y193">
        <v>0.12</v>
      </c>
      <c r="Z193">
        <v>0.05</v>
      </c>
    </row>
    <row r="194" spans="1:26" x14ac:dyDescent="0.35">
      <c r="A194" t="s">
        <v>277</v>
      </c>
      <c r="B194" t="s">
        <v>290</v>
      </c>
      <c r="C194" t="s">
        <v>24</v>
      </c>
      <c r="D194" t="s">
        <v>25</v>
      </c>
      <c r="E194" t="s">
        <v>224</v>
      </c>
      <c r="F194">
        <v>0.35</v>
      </c>
      <c r="G194">
        <v>8.3000000000000007</v>
      </c>
      <c r="H194">
        <v>1.903</v>
      </c>
      <c r="I194">
        <v>0.13100000000000001</v>
      </c>
      <c r="J194">
        <v>-3.0000000000000001E-3</v>
      </c>
      <c r="K194">
        <v>0.67</v>
      </c>
      <c r="L194">
        <v>69</v>
      </c>
      <c r="M194" s="5">
        <v>272.6447</v>
      </c>
      <c r="N194">
        <v>0.01</v>
      </c>
      <c r="O194">
        <v>10.71</v>
      </c>
      <c r="P194">
        <v>0.79</v>
      </c>
      <c r="Q194">
        <v>0.1</v>
      </c>
      <c r="R194">
        <v>0.15</v>
      </c>
      <c r="S194">
        <v>3.11</v>
      </c>
      <c r="T194">
        <v>75.849999999999994</v>
      </c>
      <c r="U194">
        <v>7.69</v>
      </c>
      <c r="V194">
        <v>0.71</v>
      </c>
      <c r="W194">
        <v>0.44</v>
      </c>
      <c r="X194">
        <v>0.28000000000000003</v>
      </c>
      <c r="Y194">
        <v>0.13</v>
      </c>
      <c r="Z194">
        <v>0.05</v>
      </c>
    </row>
    <row r="195" spans="1:26" x14ac:dyDescent="0.35">
      <c r="A195" t="s">
        <v>277</v>
      </c>
      <c r="B195" t="s">
        <v>290</v>
      </c>
      <c r="C195" t="s">
        <v>24</v>
      </c>
      <c r="D195" t="s">
        <v>29</v>
      </c>
      <c r="E195" t="s">
        <v>225</v>
      </c>
      <c r="F195">
        <v>0.2</v>
      </c>
      <c r="G195">
        <v>5.9</v>
      </c>
      <c r="H195">
        <v>2.052</v>
      </c>
      <c r="I195">
        <v>0.155</v>
      </c>
      <c r="J195">
        <v>-2E-3</v>
      </c>
      <c r="K195">
        <v>1.08</v>
      </c>
      <c r="L195">
        <v>71</v>
      </c>
      <c r="M195" s="5">
        <v>374.7835</v>
      </c>
      <c r="N195">
        <v>0.01</v>
      </c>
      <c r="O195">
        <v>9.59</v>
      </c>
      <c r="P195">
        <v>0.47</v>
      </c>
      <c r="Q195">
        <v>0.04</v>
      </c>
      <c r="R195">
        <v>0.06</v>
      </c>
      <c r="S195">
        <v>2.6</v>
      </c>
      <c r="T195">
        <v>78.42</v>
      </c>
      <c r="U195">
        <v>7.15</v>
      </c>
      <c r="V195">
        <v>0.7</v>
      </c>
      <c r="W195">
        <v>0.43</v>
      </c>
      <c r="X195">
        <v>0.36</v>
      </c>
      <c r="Y195">
        <v>0.11</v>
      </c>
      <c r="Z195">
        <v>0.05</v>
      </c>
    </row>
    <row r="196" spans="1:26" x14ac:dyDescent="0.35">
      <c r="A196" t="s">
        <v>279</v>
      </c>
      <c r="B196" t="s">
        <v>278</v>
      </c>
      <c r="C196" t="s">
        <v>27</v>
      </c>
      <c r="D196" t="s">
        <v>25</v>
      </c>
      <c r="E196" t="s">
        <v>226</v>
      </c>
      <c r="F196">
        <v>0.3</v>
      </c>
      <c r="G196">
        <v>7.6</v>
      </c>
      <c r="H196">
        <v>1.98</v>
      </c>
      <c r="I196">
        <v>0.13800000000000001</v>
      </c>
      <c r="J196">
        <v>-4.0000000000000001E-3</v>
      </c>
      <c r="K196">
        <v>0.66</v>
      </c>
      <c r="L196">
        <v>61</v>
      </c>
      <c r="M196" s="5">
        <v>331.9511</v>
      </c>
      <c r="N196">
        <v>0.01</v>
      </c>
      <c r="O196">
        <v>10.45</v>
      </c>
      <c r="P196">
        <v>0.77</v>
      </c>
      <c r="Q196">
        <v>0.11</v>
      </c>
      <c r="R196">
        <v>0.16</v>
      </c>
      <c r="S196">
        <v>3.2</v>
      </c>
      <c r="T196">
        <v>76.62</v>
      </c>
      <c r="U196">
        <v>7.11</v>
      </c>
      <c r="V196">
        <v>0.71</v>
      </c>
      <c r="W196">
        <v>0.43</v>
      </c>
      <c r="X196">
        <v>0.26</v>
      </c>
      <c r="Y196">
        <v>0.12</v>
      </c>
      <c r="Z196">
        <v>0.05</v>
      </c>
    </row>
    <row r="197" spans="1:26" x14ac:dyDescent="0.35">
      <c r="A197" t="s">
        <v>288</v>
      </c>
      <c r="B197" t="s">
        <v>290</v>
      </c>
      <c r="C197" t="s">
        <v>27</v>
      </c>
      <c r="D197" t="s">
        <v>25</v>
      </c>
      <c r="E197" t="s">
        <v>227</v>
      </c>
      <c r="F197">
        <v>0.37</v>
      </c>
      <c r="G197">
        <v>9.4</v>
      </c>
      <c r="H197">
        <v>1.8959999999999999</v>
      </c>
      <c r="I197">
        <v>0.13200000000000001</v>
      </c>
      <c r="J197">
        <v>-4.0000000000000001E-3</v>
      </c>
      <c r="K197">
        <v>0.72</v>
      </c>
      <c r="L197">
        <v>63</v>
      </c>
      <c r="M197" s="5">
        <v>306.41640000000001</v>
      </c>
      <c r="N197">
        <v>0.01</v>
      </c>
      <c r="O197">
        <v>10.77</v>
      </c>
      <c r="P197">
        <v>0.77</v>
      </c>
      <c r="Q197">
        <v>0.1</v>
      </c>
      <c r="R197">
        <v>0.15</v>
      </c>
      <c r="S197">
        <v>3.13</v>
      </c>
      <c r="T197">
        <v>76.44</v>
      </c>
      <c r="U197">
        <v>7</v>
      </c>
      <c r="V197">
        <v>0.72</v>
      </c>
      <c r="W197">
        <v>0.45</v>
      </c>
      <c r="X197">
        <v>0.28000000000000003</v>
      </c>
      <c r="Y197">
        <v>0.13</v>
      </c>
      <c r="Z197">
        <v>0.04</v>
      </c>
    </row>
    <row r="198" spans="1:26" x14ac:dyDescent="0.35">
      <c r="A198" t="s">
        <v>277</v>
      </c>
      <c r="B198" t="s">
        <v>278</v>
      </c>
      <c r="C198" t="s">
        <v>24</v>
      </c>
      <c r="D198" t="s">
        <v>29</v>
      </c>
      <c r="E198" t="s">
        <v>228</v>
      </c>
      <c r="F198">
        <v>0.39</v>
      </c>
      <c r="G198">
        <v>5</v>
      </c>
      <c r="H198">
        <v>1.7450000000000001</v>
      </c>
      <c r="I198">
        <v>0.14399999999999999</v>
      </c>
      <c r="J198">
        <v>-1E-3</v>
      </c>
      <c r="K198">
        <v>1.17</v>
      </c>
      <c r="L198">
        <v>90</v>
      </c>
      <c r="M198" s="5">
        <v>353.3673</v>
      </c>
      <c r="N198">
        <v>0.01</v>
      </c>
      <c r="O198">
        <v>11.47</v>
      </c>
      <c r="P198">
        <v>0.53</v>
      </c>
      <c r="Q198">
        <v>0.04</v>
      </c>
      <c r="R198">
        <v>7.0000000000000007E-2</v>
      </c>
      <c r="S198">
        <v>2.36</v>
      </c>
      <c r="T198">
        <v>75.25</v>
      </c>
      <c r="U198">
        <v>8.5399999999999991</v>
      </c>
      <c r="V198">
        <v>0.77</v>
      </c>
      <c r="W198">
        <v>0.41</v>
      </c>
      <c r="X198">
        <v>0.39</v>
      </c>
      <c r="Y198">
        <v>0.13</v>
      </c>
      <c r="Z198">
        <v>0.05</v>
      </c>
    </row>
    <row r="199" spans="1:26" x14ac:dyDescent="0.35">
      <c r="A199" t="s">
        <v>289</v>
      </c>
      <c r="B199" t="s">
        <v>278</v>
      </c>
      <c r="C199" t="s">
        <v>24</v>
      </c>
      <c r="D199" t="s">
        <v>29</v>
      </c>
      <c r="E199" t="s">
        <v>229</v>
      </c>
      <c r="F199">
        <v>0.26</v>
      </c>
      <c r="G199">
        <v>5</v>
      </c>
      <c r="H199">
        <v>1.5049999999999999</v>
      </c>
      <c r="I199">
        <v>0.1</v>
      </c>
      <c r="J199">
        <v>-1E-3</v>
      </c>
      <c r="K199">
        <v>0.79</v>
      </c>
      <c r="L199">
        <v>96</v>
      </c>
      <c r="M199" s="5">
        <v>159.7978</v>
      </c>
      <c r="N199">
        <v>0.01</v>
      </c>
      <c r="O199">
        <v>10.119999999999999</v>
      </c>
      <c r="P199">
        <v>0.46</v>
      </c>
      <c r="Q199">
        <v>0.05</v>
      </c>
      <c r="R199">
        <v>0.08</v>
      </c>
      <c r="S199">
        <v>2.88</v>
      </c>
      <c r="T199">
        <v>74.510000000000005</v>
      </c>
      <c r="U199">
        <v>10.19</v>
      </c>
      <c r="V199">
        <v>0.63</v>
      </c>
      <c r="W199">
        <v>0.48</v>
      </c>
      <c r="X199">
        <v>0.43</v>
      </c>
      <c r="Y199">
        <v>0.11</v>
      </c>
      <c r="Z199">
        <v>0.05</v>
      </c>
    </row>
    <row r="200" spans="1:26" x14ac:dyDescent="0.35">
      <c r="A200" t="s">
        <v>279</v>
      </c>
      <c r="B200" t="s">
        <v>290</v>
      </c>
      <c r="C200" t="s">
        <v>27</v>
      </c>
      <c r="D200" t="s">
        <v>25</v>
      </c>
      <c r="E200" t="s">
        <v>230</v>
      </c>
      <c r="F200">
        <v>0.27</v>
      </c>
      <c r="G200">
        <v>8.5</v>
      </c>
      <c r="H200">
        <v>1.9990000000000001</v>
      </c>
      <c r="I200">
        <v>0.14099999999999999</v>
      </c>
      <c r="J200">
        <v>-3.0000000000000001E-3</v>
      </c>
      <c r="K200">
        <v>0.78</v>
      </c>
      <c r="L200">
        <v>60</v>
      </c>
      <c r="M200" s="5">
        <v>281.7054</v>
      </c>
      <c r="N200">
        <v>0.01</v>
      </c>
      <c r="O200">
        <v>11.85</v>
      </c>
      <c r="P200">
        <v>1.01</v>
      </c>
      <c r="Q200">
        <v>0.08</v>
      </c>
      <c r="R200">
        <v>0.14000000000000001</v>
      </c>
      <c r="S200">
        <v>2.87</v>
      </c>
      <c r="T200">
        <v>75.03</v>
      </c>
      <c r="U200">
        <v>7.42</v>
      </c>
      <c r="V200">
        <v>0.7</v>
      </c>
      <c r="W200">
        <v>0.43</v>
      </c>
      <c r="X200">
        <v>0.28000000000000003</v>
      </c>
      <c r="Y200">
        <v>0.12</v>
      </c>
      <c r="Z200">
        <v>0.05</v>
      </c>
    </row>
    <row r="201" spans="1:26" x14ac:dyDescent="0.35">
      <c r="A201" t="s">
        <v>283</v>
      </c>
      <c r="B201" t="s">
        <v>290</v>
      </c>
      <c r="C201" t="s">
        <v>27</v>
      </c>
      <c r="D201" t="s">
        <v>25</v>
      </c>
      <c r="E201" t="s">
        <v>231</v>
      </c>
      <c r="F201">
        <v>0.3</v>
      </c>
      <c r="G201">
        <v>8.3000000000000007</v>
      </c>
      <c r="H201">
        <v>2.0499999999999998</v>
      </c>
      <c r="I201">
        <v>0.14699999999999999</v>
      </c>
      <c r="J201">
        <v>-4.0000000000000001E-3</v>
      </c>
      <c r="K201">
        <v>0.7</v>
      </c>
      <c r="L201">
        <v>57</v>
      </c>
      <c r="M201" s="5">
        <v>311.35859999999997</v>
      </c>
      <c r="N201">
        <v>0.01</v>
      </c>
      <c r="O201">
        <v>10.5</v>
      </c>
      <c r="P201">
        <v>0.8</v>
      </c>
      <c r="Q201">
        <v>0.11</v>
      </c>
      <c r="R201">
        <v>0.16</v>
      </c>
      <c r="S201">
        <v>3.18</v>
      </c>
      <c r="T201">
        <v>76.58</v>
      </c>
      <c r="U201">
        <v>7.08</v>
      </c>
      <c r="V201">
        <v>0.71</v>
      </c>
      <c r="W201">
        <v>0.43</v>
      </c>
      <c r="X201">
        <v>0.28000000000000003</v>
      </c>
      <c r="Y201">
        <v>0.13</v>
      </c>
      <c r="Z201">
        <v>0.04</v>
      </c>
    </row>
    <row r="202" spans="1:26" x14ac:dyDescent="0.35">
      <c r="A202" t="s">
        <v>277</v>
      </c>
      <c r="B202" t="s">
        <v>278</v>
      </c>
      <c r="C202" t="s">
        <v>24</v>
      </c>
      <c r="D202" t="s">
        <v>29</v>
      </c>
      <c r="E202" t="s">
        <v>232</v>
      </c>
      <c r="F202">
        <v>0.3</v>
      </c>
      <c r="G202">
        <v>5</v>
      </c>
      <c r="H202">
        <v>1.577</v>
      </c>
      <c r="I202">
        <v>0.125</v>
      </c>
      <c r="J202">
        <v>-2E-3</v>
      </c>
      <c r="K202">
        <v>0.96</v>
      </c>
      <c r="L202">
        <v>91</v>
      </c>
      <c r="M202" s="5">
        <v>303.1216</v>
      </c>
      <c r="N202">
        <v>0.01</v>
      </c>
      <c r="O202">
        <v>11.34</v>
      </c>
      <c r="P202">
        <v>0.55000000000000004</v>
      </c>
      <c r="Q202">
        <v>0.04</v>
      </c>
      <c r="R202">
        <v>0.06</v>
      </c>
      <c r="S202">
        <v>2.25</v>
      </c>
      <c r="T202">
        <v>76.040000000000006</v>
      </c>
      <c r="U202">
        <v>8</v>
      </c>
      <c r="V202">
        <v>0.75</v>
      </c>
      <c r="W202">
        <v>0.4</v>
      </c>
      <c r="X202">
        <v>0.41</v>
      </c>
      <c r="Y202">
        <v>0.1</v>
      </c>
      <c r="Z202">
        <v>0.05</v>
      </c>
    </row>
    <row r="203" spans="1:26" x14ac:dyDescent="0.35">
      <c r="A203" t="s">
        <v>277</v>
      </c>
      <c r="B203" t="s">
        <v>290</v>
      </c>
      <c r="C203" t="s">
        <v>24</v>
      </c>
      <c r="D203" t="s">
        <v>25</v>
      </c>
      <c r="E203" t="s">
        <v>233</v>
      </c>
      <c r="F203">
        <v>0.31</v>
      </c>
      <c r="G203">
        <v>6</v>
      </c>
      <c r="H203">
        <v>1.841</v>
      </c>
      <c r="I203">
        <v>0.13700000000000001</v>
      </c>
      <c r="J203">
        <v>-5.0000000000000001E-3</v>
      </c>
      <c r="K203">
        <v>0.51</v>
      </c>
      <c r="L203">
        <v>65</v>
      </c>
      <c r="M203" s="5">
        <v>464.5668</v>
      </c>
      <c r="N203">
        <v>0.01</v>
      </c>
      <c r="O203">
        <v>10.76</v>
      </c>
      <c r="P203">
        <v>0.87</v>
      </c>
      <c r="Q203">
        <v>0.08</v>
      </c>
      <c r="R203">
        <v>0.12</v>
      </c>
      <c r="S203">
        <v>3.36</v>
      </c>
      <c r="T203">
        <v>76.69</v>
      </c>
      <c r="U203">
        <v>6.62</v>
      </c>
      <c r="V203">
        <v>0.71</v>
      </c>
      <c r="W203">
        <v>0.4</v>
      </c>
      <c r="X203">
        <v>0.24</v>
      </c>
      <c r="Y203">
        <v>0.11</v>
      </c>
      <c r="Z203">
        <v>0.04</v>
      </c>
    </row>
    <row r="204" spans="1:26" x14ac:dyDescent="0.35">
      <c r="A204" t="s">
        <v>277</v>
      </c>
      <c r="B204" t="s">
        <v>278</v>
      </c>
      <c r="C204" t="s">
        <v>24</v>
      </c>
      <c r="D204" t="s">
        <v>25</v>
      </c>
      <c r="E204" t="s">
        <v>234</v>
      </c>
      <c r="F204">
        <v>0.4</v>
      </c>
      <c r="G204">
        <v>8.5</v>
      </c>
      <c r="H204">
        <v>1.861</v>
      </c>
      <c r="I204">
        <v>0.11700000000000001</v>
      </c>
      <c r="J204">
        <v>-2E-3</v>
      </c>
      <c r="K204">
        <v>0.54</v>
      </c>
      <c r="L204">
        <v>46</v>
      </c>
      <c r="M204" s="5">
        <v>199.33539999999999</v>
      </c>
      <c r="N204">
        <v>0.01</v>
      </c>
      <c r="O204">
        <v>11.42</v>
      </c>
      <c r="P204">
        <v>0.97</v>
      </c>
      <c r="Q204">
        <v>0.05</v>
      </c>
      <c r="R204">
        <v>0.08</v>
      </c>
      <c r="S204">
        <v>3.13</v>
      </c>
      <c r="T204">
        <v>76.41</v>
      </c>
      <c r="U204">
        <v>6.41</v>
      </c>
      <c r="V204">
        <v>0.68</v>
      </c>
      <c r="W204">
        <v>0.42</v>
      </c>
      <c r="X204">
        <v>0.26</v>
      </c>
      <c r="Y204">
        <v>0.12</v>
      </c>
      <c r="Z204">
        <v>0.05</v>
      </c>
    </row>
    <row r="205" spans="1:26" x14ac:dyDescent="0.35">
      <c r="A205" t="s">
        <v>277</v>
      </c>
      <c r="B205" t="s">
        <v>290</v>
      </c>
      <c r="C205" t="s">
        <v>24</v>
      </c>
      <c r="D205" t="s">
        <v>25</v>
      </c>
      <c r="E205" t="s">
        <v>235</v>
      </c>
      <c r="F205">
        <v>0.36</v>
      </c>
      <c r="G205">
        <v>6.3</v>
      </c>
      <c r="H205">
        <v>1.893</v>
      </c>
      <c r="I205">
        <v>0.13600000000000001</v>
      </c>
      <c r="J205">
        <v>-5.0000000000000001E-3</v>
      </c>
      <c r="K205">
        <v>0.67</v>
      </c>
      <c r="L205">
        <v>53</v>
      </c>
      <c r="M205" s="5">
        <v>308.88749999999999</v>
      </c>
      <c r="N205">
        <v>0.01</v>
      </c>
      <c r="O205">
        <v>10.01</v>
      </c>
      <c r="P205">
        <v>0.73</v>
      </c>
      <c r="Q205">
        <v>0.14000000000000001</v>
      </c>
      <c r="R205">
        <v>0.2</v>
      </c>
      <c r="S205">
        <v>3.23</v>
      </c>
      <c r="T205">
        <v>76.739999999999995</v>
      </c>
      <c r="U205">
        <v>7.34</v>
      </c>
      <c r="V205">
        <v>0.72</v>
      </c>
      <c r="W205">
        <v>0.44</v>
      </c>
      <c r="X205">
        <v>0.28000000000000003</v>
      </c>
      <c r="Y205">
        <v>0.12</v>
      </c>
      <c r="Z205">
        <v>0.05</v>
      </c>
    </row>
    <row r="206" spans="1:26" x14ac:dyDescent="0.35">
      <c r="A206" t="s">
        <v>279</v>
      </c>
      <c r="B206" t="s">
        <v>278</v>
      </c>
      <c r="C206" t="s">
        <v>27</v>
      </c>
      <c r="D206" t="s">
        <v>25</v>
      </c>
      <c r="E206" t="s">
        <v>236</v>
      </c>
      <c r="F206">
        <v>0.31</v>
      </c>
      <c r="G206">
        <v>7.8</v>
      </c>
      <c r="H206">
        <v>1.9379999999999999</v>
      </c>
      <c r="I206">
        <v>0.14199999999999999</v>
      </c>
      <c r="J206">
        <v>-4.0000000000000001E-3</v>
      </c>
      <c r="K206">
        <v>0.71</v>
      </c>
      <c r="L206">
        <v>57</v>
      </c>
      <c r="M206" s="5">
        <v>359.95690000000002</v>
      </c>
      <c r="N206">
        <v>0.01</v>
      </c>
      <c r="O206">
        <v>10.69</v>
      </c>
      <c r="P206">
        <v>0.83</v>
      </c>
      <c r="Q206">
        <v>0.11</v>
      </c>
      <c r="R206">
        <v>0.16</v>
      </c>
      <c r="S206">
        <v>3.17</v>
      </c>
      <c r="T206">
        <v>76.400000000000006</v>
      </c>
      <c r="U206">
        <v>7.05</v>
      </c>
      <c r="V206">
        <v>0.73</v>
      </c>
      <c r="W206">
        <v>0.42</v>
      </c>
      <c r="X206">
        <v>0.27</v>
      </c>
      <c r="Y206">
        <v>0.13</v>
      </c>
      <c r="Z206">
        <v>0.04</v>
      </c>
    </row>
    <row r="207" spans="1:26" x14ac:dyDescent="0.35">
      <c r="A207" t="s">
        <v>289</v>
      </c>
      <c r="B207" t="s">
        <v>278</v>
      </c>
      <c r="C207" t="s">
        <v>24</v>
      </c>
      <c r="D207" t="s">
        <v>29</v>
      </c>
      <c r="E207" t="s">
        <v>237</v>
      </c>
      <c r="F207">
        <v>0.28000000000000003</v>
      </c>
      <c r="G207">
        <v>5.7</v>
      </c>
      <c r="H207">
        <v>1.4670000000000001</v>
      </c>
      <c r="I207">
        <v>0.105</v>
      </c>
      <c r="J207">
        <v>-1E-3</v>
      </c>
      <c r="K207">
        <v>0.75</v>
      </c>
      <c r="L207">
        <v>90</v>
      </c>
      <c r="M207" s="5">
        <v>168.03479999999999</v>
      </c>
      <c r="N207">
        <v>0.01</v>
      </c>
      <c r="O207">
        <v>10.15</v>
      </c>
      <c r="P207">
        <v>0.47</v>
      </c>
      <c r="Q207">
        <v>0.06</v>
      </c>
      <c r="R207">
        <v>0.08</v>
      </c>
      <c r="S207">
        <v>2.86</v>
      </c>
      <c r="T207">
        <v>74.5</v>
      </c>
      <c r="U207">
        <v>10.18</v>
      </c>
      <c r="V207">
        <v>0.64</v>
      </c>
      <c r="W207">
        <v>0.48</v>
      </c>
      <c r="X207">
        <v>0.42</v>
      </c>
      <c r="Y207">
        <v>0.11</v>
      </c>
      <c r="Z207">
        <v>0.05</v>
      </c>
    </row>
    <row r="208" spans="1:26" x14ac:dyDescent="0.35">
      <c r="A208" t="s">
        <v>289</v>
      </c>
      <c r="B208" t="s">
        <v>278</v>
      </c>
      <c r="C208" t="s">
        <v>24</v>
      </c>
      <c r="D208" t="s">
        <v>238</v>
      </c>
      <c r="E208" t="s">
        <v>239</v>
      </c>
      <c r="F208">
        <v>0.43</v>
      </c>
      <c r="G208">
        <v>6.8</v>
      </c>
      <c r="H208">
        <v>1.649</v>
      </c>
      <c r="I208">
        <v>0.13100000000000001</v>
      </c>
      <c r="J208">
        <v>-3.0000000000000001E-3</v>
      </c>
      <c r="K208">
        <v>1.06</v>
      </c>
      <c r="L208">
        <v>89</v>
      </c>
      <c r="M208" s="5">
        <v>314.65339999999998</v>
      </c>
      <c r="N208">
        <v>0.01</v>
      </c>
      <c r="O208">
        <v>12.66</v>
      </c>
      <c r="P208">
        <v>0.85</v>
      </c>
      <c r="Q208">
        <v>0.04</v>
      </c>
      <c r="R208">
        <v>0.06</v>
      </c>
      <c r="S208">
        <v>2.94</v>
      </c>
      <c r="T208">
        <v>75.73</v>
      </c>
      <c r="U208">
        <v>6.04</v>
      </c>
      <c r="V208">
        <v>0.73</v>
      </c>
      <c r="W208">
        <v>0.48</v>
      </c>
      <c r="X208">
        <v>0.28000000000000003</v>
      </c>
      <c r="Y208">
        <v>0.14000000000000001</v>
      </c>
      <c r="Z208">
        <v>0.04</v>
      </c>
    </row>
    <row r="209" spans="1:26" x14ac:dyDescent="0.35">
      <c r="A209" t="s">
        <v>279</v>
      </c>
      <c r="B209" t="s">
        <v>290</v>
      </c>
      <c r="C209" t="s">
        <v>27</v>
      </c>
      <c r="D209" t="s">
        <v>25</v>
      </c>
      <c r="E209" t="s">
        <v>240</v>
      </c>
      <c r="F209">
        <v>0.28999999999999998</v>
      </c>
      <c r="G209">
        <v>8.6</v>
      </c>
      <c r="H209">
        <v>1.994</v>
      </c>
      <c r="I209">
        <v>0.14099999999999999</v>
      </c>
      <c r="J209">
        <v>-5.0000000000000001E-3</v>
      </c>
      <c r="K209">
        <v>0.71</v>
      </c>
      <c r="L209">
        <v>53</v>
      </c>
      <c r="M209" s="5">
        <v>329.48</v>
      </c>
      <c r="N209">
        <v>0.02</v>
      </c>
      <c r="O209">
        <v>10.71</v>
      </c>
      <c r="P209">
        <v>0.84</v>
      </c>
      <c r="Q209">
        <v>0.1</v>
      </c>
      <c r="R209">
        <v>0.15</v>
      </c>
      <c r="S209">
        <v>3.08</v>
      </c>
      <c r="T209">
        <v>76.400000000000006</v>
      </c>
      <c r="U209">
        <v>7.12</v>
      </c>
      <c r="V209">
        <v>0.71</v>
      </c>
      <c r="W209">
        <v>0.43</v>
      </c>
      <c r="X209">
        <v>0.28000000000000003</v>
      </c>
      <c r="Y209">
        <v>0.12</v>
      </c>
      <c r="Z209">
        <v>0.05</v>
      </c>
    </row>
    <row r="210" spans="1:26" x14ac:dyDescent="0.35">
      <c r="A210" t="s">
        <v>283</v>
      </c>
      <c r="B210" t="s">
        <v>290</v>
      </c>
      <c r="C210" t="s">
        <v>27</v>
      </c>
      <c r="D210" t="s">
        <v>25</v>
      </c>
      <c r="E210" t="s">
        <v>241</v>
      </c>
      <c r="F210">
        <v>0.31</v>
      </c>
      <c r="G210">
        <v>8.6</v>
      </c>
      <c r="H210">
        <v>1.9870000000000001</v>
      </c>
      <c r="I210">
        <v>0.13900000000000001</v>
      </c>
      <c r="J210">
        <v>-4.0000000000000001E-3</v>
      </c>
      <c r="K210">
        <v>0.73</v>
      </c>
      <c r="L210">
        <v>57</v>
      </c>
      <c r="M210" s="5">
        <v>330.30369999999999</v>
      </c>
      <c r="N210">
        <v>0.01</v>
      </c>
      <c r="O210">
        <v>10.72</v>
      </c>
      <c r="P210">
        <v>0.85</v>
      </c>
      <c r="Q210">
        <v>0.1</v>
      </c>
      <c r="R210">
        <v>0.15</v>
      </c>
      <c r="S210">
        <v>3.07</v>
      </c>
      <c r="T210">
        <v>76.400000000000006</v>
      </c>
      <c r="U210">
        <v>7.1</v>
      </c>
      <c r="V210">
        <v>0.71</v>
      </c>
      <c r="W210">
        <v>0.44</v>
      </c>
      <c r="X210">
        <v>0.28000000000000003</v>
      </c>
      <c r="Y210">
        <v>0.13</v>
      </c>
      <c r="Z210">
        <v>0.05</v>
      </c>
    </row>
    <row r="211" spans="1:26" x14ac:dyDescent="0.35">
      <c r="A211" t="s">
        <v>277</v>
      </c>
      <c r="B211" t="s">
        <v>290</v>
      </c>
      <c r="C211" t="s">
        <v>24</v>
      </c>
      <c r="D211" t="s">
        <v>25</v>
      </c>
      <c r="E211" t="s">
        <v>242</v>
      </c>
      <c r="F211">
        <v>0.28999999999999998</v>
      </c>
      <c r="G211">
        <v>6</v>
      </c>
      <c r="H211">
        <v>1.829</v>
      </c>
      <c r="I211">
        <v>0.155</v>
      </c>
      <c r="J211">
        <v>-6.0000000000000001E-3</v>
      </c>
      <c r="K211">
        <v>0.53</v>
      </c>
      <c r="L211">
        <v>65</v>
      </c>
      <c r="M211" s="5">
        <v>466.21420000000001</v>
      </c>
      <c r="N211">
        <v>0.01</v>
      </c>
      <c r="O211">
        <v>10.8</v>
      </c>
      <c r="P211">
        <v>0.88</v>
      </c>
      <c r="Q211">
        <v>0.08</v>
      </c>
      <c r="R211">
        <v>0.12</v>
      </c>
      <c r="S211">
        <v>3.34</v>
      </c>
      <c r="T211">
        <v>76.67</v>
      </c>
      <c r="U211">
        <v>6.63</v>
      </c>
      <c r="V211">
        <v>0.71</v>
      </c>
      <c r="W211">
        <v>0.39</v>
      </c>
      <c r="X211">
        <v>0.23</v>
      </c>
      <c r="Y211">
        <v>0.1</v>
      </c>
      <c r="Z211">
        <v>0.04</v>
      </c>
    </row>
    <row r="212" spans="1:26" x14ac:dyDescent="0.35">
      <c r="A212" t="s">
        <v>277</v>
      </c>
      <c r="B212" t="s">
        <v>290</v>
      </c>
      <c r="C212" t="s">
        <v>24</v>
      </c>
      <c r="D212" t="s">
        <v>25</v>
      </c>
      <c r="E212" t="s">
        <v>243</v>
      </c>
      <c r="F212">
        <v>0.31</v>
      </c>
      <c r="G212">
        <v>7</v>
      </c>
      <c r="H212">
        <v>1.905</v>
      </c>
      <c r="I212">
        <v>0.13900000000000001</v>
      </c>
      <c r="J212">
        <v>-5.0000000000000001E-3</v>
      </c>
      <c r="K212">
        <v>0.56999999999999995</v>
      </c>
      <c r="L212">
        <v>49</v>
      </c>
      <c r="M212" s="5">
        <v>326.18520000000001</v>
      </c>
      <c r="N212">
        <v>0.01</v>
      </c>
      <c r="O212">
        <v>9.7799999999999994</v>
      </c>
      <c r="P212">
        <v>0.71</v>
      </c>
      <c r="Q212">
        <v>0.14000000000000001</v>
      </c>
      <c r="R212">
        <v>0.21</v>
      </c>
      <c r="S212">
        <v>3.24</v>
      </c>
      <c r="T212">
        <v>76.88</v>
      </c>
      <c r="U212">
        <v>7.4</v>
      </c>
      <c r="V212">
        <v>0.72</v>
      </c>
      <c r="W212">
        <v>0.44</v>
      </c>
      <c r="X212">
        <v>0.3</v>
      </c>
      <c r="Y212">
        <v>0.13</v>
      </c>
      <c r="Z212">
        <v>0.05</v>
      </c>
    </row>
    <row r="213" spans="1:26" x14ac:dyDescent="0.35">
      <c r="A213" t="s">
        <v>279</v>
      </c>
      <c r="B213" t="s">
        <v>290</v>
      </c>
      <c r="C213" t="s">
        <v>27</v>
      </c>
      <c r="D213" t="s">
        <v>25</v>
      </c>
      <c r="E213" t="s">
        <v>244</v>
      </c>
      <c r="F213">
        <v>0.36</v>
      </c>
      <c r="G213">
        <v>9</v>
      </c>
      <c r="H213">
        <v>1.9470000000000001</v>
      </c>
      <c r="I213">
        <v>0.13500000000000001</v>
      </c>
      <c r="J213">
        <v>-4.0000000000000001E-3</v>
      </c>
      <c r="K213">
        <v>0.81</v>
      </c>
      <c r="L213">
        <v>53</v>
      </c>
      <c r="M213" s="5">
        <v>279.23430000000002</v>
      </c>
      <c r="N213">
        <v>0.01</v>
      </c>
      <c r="O213">
        <v>10.98</v>
      </c>
      <c r="P213">
        <v>0.87</v>
      </c>
      <c r="Q213">
        <v>0.09</v>
      </c>
      <c r="R213">
        <v>0.14000000000000001</v>
      </c>
      <c r="S213">
        <v>2.88</v>
      </c>
      <c r="T213">
        <v>76.11</v>
      </c>
      <c r="U213">
        <v>7.29</v>
      </c>
      <c r="V213">
        <v>0.69</v>
      </c>
      <c r="W213">
        <v>0.45</v>
      </c>
      <c r="X213">
        <v>0.3</v>
      </c>
      <c r="Y213">
        <v>0.14000000000000001</v>
      </c>
      <c r="Z213">
        <v>0.06</v>
      </c>
    </row>
    <row r="214" spans="1:26" x14ac:dyDescent="0.35">
      <c r="A214" t="s">
        <v>277</v>
      </c>
      <c r="B214" t="s">
        <v>290</v>
      </c>
      <c r="C214" t="s">
        <v>24</v>
      </c>
      <c r="D214" t="s">
        <v>32</v>
      </c>
      <c r="E214" t="s">
        <v>245</v>
      </c>
      <c r="F214">
        <v>0.3</v>
      </c>
      <c r="G214">
        <v>6.1</v>
      </c>
      <c r="H214">
        <v>1.8149999999999999</v>
      </c>
      <c r="I214">
        <v>0.14000000000000001</v>
      </c>
      <c r="J214">
        <v>-6.0000000000000001E-3</v>
      </c>
      <c r="K214">
        <v>0.54</v>
      </c>
      <c r="L214">
        <v>70</v>
      </c>
      <c r="M214" s="5">
        <v>529</v>
      </c>
      <c r="N214">
        <v>0.01</v>
      </c>
      <c r="O214">
        <v>10.8</v>
      </c>
      <c r="P214">
        <v>0.88</v>
      </c>
      <c r="Q214">
        <v>0.08</v>
      </c>
      <c r="R214">
        <v>0.12</v>
      </c>
      <c r="S214">
        <v>3.38</v>
      </c>
      <c r="T214">
        <v>76.55</v>
      </c>
      <c r="U214">
        <v>6.64</v>
      </c>
      <c r="V214">
        <v>0.72</v>
      </c>
      <c r="W214">
        <v>0.41</v>
      </c>
      <c r="X214">
        <v>0.24</v>
      </c>
      <c r="Y214">
        <v>0.11</v>
      </c>
      <c r="Z214">
        <v>0.05</v>
      </c>
    </row>
    <row r="215" spans="1:26" x14ac:dyDescent="0.35">
      <c r="A215" t="s">
        <v>277</v>
      </c>
      <c r="B215" t="s">
        <v>290</v>
      </c>
      <c r="C215" t="s">
        <v>24</v>
      </c>
      <c r="D215" t="s">
        <v>238</v>
      </c>
      <c r="E215" t="s">
        <v>246</v>
      </c>
      <c r="F215">
        <v>0.28999999999999998</v>
      </c>
      <c r="G215">
        <v>9.1</v>
      </c>
      <c r="H215">
        <v>2.0339999999999998</v>
      </c>
      <c r="I215">
        <v>0.158</v>
      </c>
      <c r="J215">
        <v>-3.0000000000000001E-3</v>
      </c>
      <c r="K215">
        <v>1.17</v>
      </c>
      <c r="L215">
        <v>58</v>
      </c>
      <c r="M215" s="5">
        <v>223</v>
      </c>
      <c r="N215">
        <v>0.01</v>
      </c>
      <c r="O215">
        <v>11.87</v>
      </c>
      <c r="P215">
        <v>0.94</v>
      </c>
      <c r="Q215">
        <v>0.05</v>
      </c>
      <c r="R215">
        <v>7.0000000000000007E-2</v>
      </c>
      <c r="S215">
        <v>2.83</v>
      </c>
      <c r="T215">
        <v>75.97</v>
      </c>
      <c r="U215">
        <v>6.54</v>
      </c>
      <c r="V215">
        <v>0.74</v>
      </c>
      <c r="W215">
        <v>0.48</v>
      </c>
      <c r="X215">
        <v>0.28999999999999998</v>
      </c>
      <c r="Y215">
        <v>0.16</v>
      </c>
      <c r="Z215">
        <v>0.06</v>
      </c>
    </row>
    <row r="216" spans="1:26" x14ac:dyDescent="0.35">
      <c r="A216" t="s">
        <v>283</v>
      </c>
      <c r="B216" t="s">
        <v>290</v>
      </c>
      <c r="C216" t="s">
        <v>27</v>
      </c>
      <c r="D216" t="s">
        <v>25</v>
      </c>
      <c r="E216" t="s">
        <v>247</v>
      </c>
      <c r="F216">
        <v>0.3</v>
      </c>
      <c r="G216">
        <v>8.5</v>
      </c>
      <c r="H216">
        <v>1.9850000000000001</v>
      </c>
      <c r="I216">
        <v>0.13700000000000001</v>
      </c>
      <c r="J216">
        <v>-3.0000000000000001E-3</v>
      </c>
      <c r="K216">
        <v>0.91</v>
      </c>
      <c r="L216">
        <v>52</v>
      </c>
      <c r="M216" s="5">
        <v>257.81810000000002</v>
      </c>
      <c r="N216">
        <v>0.01</v>
      </c>
      <c r="O216">
        <v>11.31</v>
      </c>
      <c r="P216">
        <v>0.93</v>
      </c>
      <c r="Q216">
        <v>0.08</v>
      </c>
      <c r="R216">
        <v>0.12</v>
      </c>
      <c r="S216">
        <v>2.86</v>
      </c>
      <c r="T216">
        <v>76.209999999999994</v>
      </c>
      <c r="U216">
        <v>6.85</v>
      </c>
      <c r="V216">
        <v>0.7</v>
      </c>
      <c r="W216">
        <v>0.46</v>
      </c>
      <c r="X216">
        <v>0.28999999999999998</v>
      </c>
      <c r="Y216">
        <v>0.14000000000000001</v>
      </c>
      <c r="Z216">
        <v>0.05</v>
      </c>
    </row>
  </sheetData>
  <autoFilter ref="A1:Z216" xr:uid="{5AEAB202-D6AA-4977-B0A0-840853CE392C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CEA0-3182-4A66-85C3-957C26B640A1}">
  <dimension ref="A1:AK229"/>
  <sheetViews>
    <sheetView topLeftCell="Y112" zoomScale="65" workbookViewId="0">
      <selection activeCell="G219" sqref="G219:G229"/>
    </sheetView>
  </sheetViews>
  <sheetFormatPr defaultRowHeight="14.5" x14ac:dyDescent="0.35"/>
  <cols>
    <col min="15" max="15" width="8.7265625" style="22"/>
  </cols>
  <sheetData>
    <row r="1" spans="1:37" ht="36" x14ac:dyDescent="0.8">
      <c r="B1" s="58" t="s">
        <v>314</v>
      </c>
      <c r="C1" s="59"/>
      <c r="D1" s="59"/>
      <c r="E1" s="60"/>
      <c r="F1" s="15"/>
      <c r="H1" s="61" t="s">
        <v>315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3"/>
      <c r="AC1" s="58" t="s">
        <v>314</v>
      </c>
      <c r="AD1" s="59"/>
      <c r="AE1" s="59"/>
      <c r="AF1" s="60"/>
    </row>
    <row r="2" spans="1:37" ht="29" x14ac:dyDescent="0.35">
      <c r="A2" s="1" t="s">
        <v>2</v>
      </c>
      <c r="B2" s="6" t="s">
        <v>293</v>
      </c>
      <c r="C2" s="7" t="s">
        <v>292</v>
      </c>
      <c r="D2" s="7" t="s">
        <v>248</v>
      </c>
      <c r="E2" s="8" t="s">
        <v>249</v>
      </c>
      <c r="F2" s="7"/>
      <c r="G2" s="1" t="s">
        <v>2</v>
      </c>
      <c r="H2" s="16" t="s">
        <v>250</v>
      </c>
      <c r="I2" s="17" t="s">
        <v>251</v>
      </c>
      <c r="J2" s="17" t="s">
        <v>252</v>
      </c>
      <c r="K2" s="17" t="s">
        <v>253</v>
      </c>
      <c r="L2" s="17" t="s">
        <v>254</v>
      </c>
      <c r="M2" s="17" t="s">
        <v>255</v>
      </c>
      <c r="N2" s="17" t="s">
        <v>256</v>
      </c>
      <c r="O2" s="18" t="s">
        <v>257</v>
      </c>
      <c r="P2" s="7" t="s">
        <v>258</v>
      </c>
      <c r="Q2" s="7" t="s">
        <v>259</v>
      </c>
      <c r="R2" s="7" t="s">
        <v>260</v>
      </c>
      <c r="S2" s="7" t="s">
        <v>261</v>
      </c>
      <c r="T2" s="7" t="s">
        <v>262</v>
      </c>
      <c r="U2" s="7" t="s">
        <v>263</v>
      </c>
      <c r="V2" s="7" t="s">
        <v>264</v>
      </c>
      <c r="W2" s="7" t="s">
        <v>265</v>
      </c>
      <c r="X2" s="7" t="s">
        <v>266</v>
      </c>
      <c r="Y2" s="7" t="s">
        <v>267</v>
      </c>
      <c r="Z2" s="7" t="s">
        <v>268</v>
      </c>
      <c r="AA2" s="7" t="s">
        <v>269</v>
      </c>
      <c r="AB2" s="8" t="s">
        <v>270</v>
      </c>
      <c r="AC2" s="6" t="s">
        <v>293</v>
      </c>
      <c r="AD2" s="7" t="s">
        <v>292</v>
      </c>
      <c r="AE2" s="7" t="s">
        <v>248</v>
      </c>
      <c r="AF2" s="8" t="s">
        <v>249</v>
      </c>
      <c r="AJ2" s="2" t="s">
        <v>3</v>
      </c>
      <c r="AK2" t="s">
        <v>250</v>
      </c>
    </row>
    <row r="3" spans="1:37" ht="58" x14ac:dyDescent="0.35">
      <c r="A3" t="s">
        <v>26</v>
      </c>
      <c r="B3" s="9" t="s">
        <v>299</v>
      </c>
      <c r="C3" s="10" t="s">
        <v>312</v>
      </c>
      <c r="D3" s="10" t="s">
        <v>272</v>
      </c>
      <c r="E3" s="11" t="s">
        <v>294</v>
      </c>
      <c r="F3" s="10"/>
      <c r="G3" t="s">
        <v>26</v>
      </c>
      <c r="H3" s="9">
        <v>0.28999999999999998</v>
      </c>
      <c r="I3" s="10">
        <v>5.0999999999999996</v>
      </c>
      <c r="J3" s="10">
        <v>1.7070000000000001</v>
      </c>
      <c r="K3" s="10">
        <v>0.108</v>
      </c>
      <c r="L3" s="10">
        <v>-3.0000000000000001E-3</v>
      </c>
      <c r="M3" s="10">
        <v>0.57999999999999996</v>
      </c>
      <c r="N3" s="10">
        <v>54</v>
      </c>
      <c r="O3" s="19">
        <v>268</v>
      </c>
      <c r="P3" s="10">
        <v>0.01</v>
      </c>
      <c r="Q3" s="10">
        <v>12.57</v>
      </c>
      <c r="R3" s="10">
        <v>1.2</v>
      </c>
      <c r="S3" s="10">
        <v>0.12</v>
      </c>
      <c r="T3" s="10">
        <v>0.22</v>
      </c>
      <c r="U3" s="10">
        <v>2.2799999999999998</v>
      </c>
      <c r="V3" s="10">
        <v>73.540000000000006</v>
      </c>
      <c r="W3" s="10">
        <v>8.57</v>
      </c>
      <c r="X3" s="10">
        <v>0.65</v>
      </c>
      <c r="Y3" s="10">
        <v>0.38</v>
      </c>
      <c r="Z3" s="10">
        <v>0.28999999999999998</v>
      </c>
      <c r="AA3" s="10">
        <v>0.11</v>
      </c>
      <c r="AB3" s="11">
        <v>0.05</v>
      </c>
      <c r="AC3" s="9" t="s">
        <v>299</v>
      </c>
      <c r="AD3" s="10" t="s">
        <v>312</v>
      </c>
      <c r="AE3" s="10" t="s">
        <v>272</v>
      </c>
      <c r="AF3" s="11" t="s">
        <v>294</v>
      </c>
      <c r="AJ3" s="2" t="s">
        <v>4</v>
      </c>
      <c r="AK3" t="s">
        <v>251</v>
      </c>
    </row>
    <row r="4" spans="1:37" ht="43.5" x14ac:dyDescent="0.35">
      <c r="A4" t="s">
        <v>28</v>
      </c>
      <c r="B4" s="9" t="s">
        <v>300</v>
      </c>
      <c r="C4" s="10" t="s">
        <v>312</v>
      </c>
      <c r="D4" s="10" t="s">
        <v>271</v>
      </c>
      <c r="E4" s="11" t="s">
        <v>294</v>
      </c>
      <c r="F4" s="10"/>
      <c r="G4" t="s">
        <v>28</v>
      </c>
      <c r="H4" s="9">
        <v>0.25</v>
      </c>
      <c r="I4" s="10">
        <v>5</v>
      </c>
      <c r="J4" s="10">
        <v>1.6830000000000001</v>
      </c>
      <c r="K4" s="10">
        <v>0.11600000000000001</v>
      </c>
      <c r="L4" s="10">
        <v>-4.0000000000000001E-3</v>
      </c>
      <c r="M4" s="10">
        <v>0.56000000000000005</v>
      </c>
      <c r="N4" s="10">
        <v>62</v>
      </c>
      <c r="O4" s="19">
        <v>350</v>
      </c>
      <c r="P4" s="10">
        <v>0.01</v>
      </c>
      <c r="Q4" s="10">
        <v>9.8800000000000008</v>
      </c>
      <c r="R4" s="10">
        <v>0.71</v>
      </c>
      <c r="S4" s="10">
        <v>0.1</v>
      </c>
      <c r="T4" s="10">
        <v>0.16</v>
      </c>
      <c r="U4" s="10">
        <v>2.95</v>
      </c>
      <c r="V4" s="10">
        <v>78.739999999999995</v>
      </c>
      <c r="W4" s="10">
        <v>6.03</v>
      </c>
      <c r="X4" s="10">
        <v>0.63</v>
      </c>
      <c r="Y4" s="10">
        <v>0.38</v>
      </c>
      <c r="Z4" s="10">
        <v>0.27</v>
      </c>
      <c r="AA4" s="10">
        <v>0.11</v>
      </c>
      <c r="AB4" s="11">
        <v>0.04</v>
      </c>
      <c r="AC4" s="9" t="s">
        <v>300</v>
      </c>
      <c r="AD4" s="10" t="s">
        <v>312</v>
      </c>
      <c r="AE4" s="10" t="s">
        <v>271</v>
      </c>
      <c r="AF4" s="11" t="s">
        <v>294</v>
      </c>
      <c r="AJ4" s="2" t="s">
        <v>5</v>
      </c>
      <c r="AK4" t="s">
        <v>252</v>
      </c>
    </row>
    <row r="5" spans="1:37" ht="43.5" x14ac:dyDescent="0.35">
      <c r="A5" t="s">
        <v>30</v>
      </c>
      <c r="B5" s="9" t="s">
        <v>301</v>
      </c>
      <c r="C5" s="10" t="s">
        <v>312</v>
      </c>
      <c r="D5" s="10" t="s">
        <v>272</v>
      </c>
      <c r="E5" s="11" t="s">
        <v>295</v>
      </c>
      <c r="F5" s="10"/>
      <c r="G5" t="s">
        <v>30</v>
      </c>
      <c r="H5" s="9">
        <v>0.38</v>
      </c>
      <c r="I5" s="10">
        <v>5</v>
      </c>
      <c r="J5" s="10">
        <v>1.7849999999999999</v>
      </c>
      <c r="K5" s="10">
        <v>0.14899999999999999</v>
      </c>
      <c r="L5" s="10">
        <v>-2E-3</v>
      </c>
      <c r="M5" s="10">
        <v>1.1299999999999999</v>
      </c>
      <c r="N5" s="10">
        <v>70</v>
      </c>
      <c r="O5" s="19">
        <v>406</v>
      </c>
      <c r="P5" s="10">
        <v>0.01</v>
      </c>
      <c r="Q5" s="10">
        <v>11.6</v>
      </c>
      <c r="R5" s="10">
        <v>0.72</v>
      </c>
      <c r="S5" s="10">
        <v>0.04</v>
      </c>
      <c r="T5" s="10">
        <v>0.05</v>
      </c>
      <c r="U5" s="10">
        <v>2.6</v>
      </c>
      <c r="V5" s="10">
        <v>74.84</v>
      </c>
      <c r="W5" s="10">
        <v>8.4700000000000006</v>
      </c>
      <c r="X5" s="10">
        <v>0.66</v>
      </c>
      <c r="Y5" s="10">
        <v>0.46</v>
      </c>
      <c r="Z5" s="10">
        <v>0.32</v>
      </c>
      <c r="AA5" s="10">
        <v>0.18</v>
      </c>
      <c r="AB5" s="11">
        <v>0.05</v>
      </c>
      <c r="AC5" s="9" t="s">
        <v>301</v>
      </c>
      <c r="AD5" s="10" t="s">
        <v>312</v>
      </c>
      <c r="AE5" s="10" t="s">
        <v>272</v>
      </c>
      <c r="AF5" s="11" t="s">
        <v>295</v>
      </c>
      <c r="AJ5" s="2" t="s">
        <v>6</v>
      </c>
      <c r="AK5" t="s">
        <v>253</v>
      </c>
    </row>
    <row r="6" spans="1:37" ht="43.5" x14ac:dyDescent="0.35">
      <c r="A6" t="s">
        <v>33</v>
      </c>
      <c r="B6" s="9" t="s">
        <v>302</v>
      </c>
      <c r="C6" s="10" t="s">
        <v>312</v>
      </c>
      <c r="D6" s="10" t="s">
        <v>273</v>
      </c>
      <c r="E6" s="11" t="s">
        <v>296</v>
      </c>
      <c r="F6" s="10"/>
      <c r="G6" t="s">
        <v>33</v>
      </c>
      <c r="H6" s="9">
        <v>0.2</v>
      </c>
      <c r="I6" s="10">
        <v>4</v>
      </c>
      <c r="J6" s="10">
        <v>1.5489999999999999</v>
      </c>
      <c r="K6" s="10">
        <v>0.11899999999999999</v>
      </c>
      <c r="L6" s="10">
        <v>-6.0000000000000001E-3</v>
      </c>
      <c r="M6" s="10">
        <v>0.67</v>
      </c>
      <c r="N6" s="10">
        <v>83</v>
      </c>
      <c r="O6" s="19">
        <v>448</v>
      </c>
      <c r="P6" s="10">
        <v>0.01</v>
      </c>
      <c r="Q6" s="10">
        <v>10.78</v>
      </c>
      <c r="R6" s="10">
        <v>0.77</v>
      </c>
      <c r="S6" s="10">
        <v>7.0000000000000007E-2</v>
      </c>
      <c r="T6" s="10">
        <v>0.09</v>
      </c>
      <c r="U6" s="10">
        <v>3.48</v>
      </c>
      <c r="V6" s="10">
        <v>79.540000000000006</v>
      </c>
      <c r="W6" s="10">
        <v>3.69</v>
      </c>
      <c r="X6" s="10">
        <v>0.76</v>
      </c>
      <c r="Y6" s="10">
        <v>0.39</v>
      </c>
      <c r="Z6" s="10">
        <v>0.24</v>
      </c>
      <c r="AA6" s="10">
        <v>0.12</v>
      </c>
      <c r="AB6" s="11">
        <v>0.06</v>
      </c>
      <c r="AC6" s="9" t="s">
        <v>302</v>
      </c>
      <c r="AD6" s="10" t="s">
        <v>312</v>
      </c>
      <c r="AE6" s="10" t="s">
        <v>273</v>
      </c>
      <c r="AF6" s="11" t="s">
        <v>296</v>
      </c>
      <c r="AJ6" s="2" t="s">
        <v>7</v>
      </c>
      <c r="AK6" t="s">
        <v>254</v>
      </c>
    </row>
    <row r="7" spans="1:37" ht="43.5" x14ac:dyDescent="0.35">
      <c r="A7" t="s">
        <v>35</v>
      </c>
      <c r="B7" s="9" t="s">
        <v>302</v>
      </c>
      <c r="C7" s="10" t="s">
        <v>312</v>
      </c>
      <c r="D7" s="10" t="s">
        <v>274</v>
      </c>
      <c r="E7" s="11" t="s">
        <v>296</v>
      </c>
      <c r="F7" s="10"/>
      <c r="G7" t="s">
        <v>35</v>
      </c>
      <c r="H7" s="9">
        <v>0.27</v>
      </c>
      <c r="I7" s="10">
        <v>4</v>
      </c>
      <c r="J7" s="10">
        <v>1.7569999999999999</v>
      </c>
      <c r="K7" s="10">
        <v>0.151</v>
      </c>
      <c r="L7" s="10">
        <v>-6.0000000000000001E-3</v>
      </c>
      <c r="M7" s="10">
        <v>1.06</v>
      </c>
      <c r="N7" s="10">
        <v>77</v>
      </c>
      <c r="O7" s="19">
        <v>615</v>
      </c>
      <c r="P7" s="10">
        <v>0.01</v>
      </c>
      <c r="Q7" s="10">
        <v>10.77</v>
      </c>
      <c r="R7" s="10">
        <v>0.69</v>
      </c>
      <c r="S7" s="10">
        <v>0.09</v>
      </c>
      <c r="T7" s="10">
        <v>7.0000000000000007E-2</v>
      </c>
      <c r="U7" s="10">
        <v>3.04</v>
      </c>
      <c r="V7" s="10">
        <v>77.72</v>
      </c>
      <c r="W7" s="10">
        <v>6.16</v>
      </c>
      <c r="X7" s="10">
        <v>0.7</v>
      </c>
      <c r="Y7" s="10">
        <v>0.37</v>
      </c>
      <c r="Z7" s="10">
        <v>0.25</v>
      </c>
      <c r="AA7" s="10">
        <v>7.0000000000000007E-2</v>
      </c>
      <c r="AB7" s="11">
        <v>0.06</v>
      </c>
      <c r="AC7" s="9" t="s">
        <v>302</v>
      </c>
      <c r="AD7" s="10" t="s">
        <v>312</v>
      </c>
      <c r="AE7" s="10" t="s">
        <v>274</v>
      </c>
      <c r="AF7" s="11" t="s">
        <v>296</v>
      </c>
      <c r="AJ7" s="2" t="s">
        <v>8</v>
      </c>
      <c r="AK7" t="s">
        <v>255</v>
      </c>
    </row>
    <row r="8" spans="1:37" ht="29" x14ac:dyDescent="0.35">
      <c r="A8" t="s">
        <v>36</v>
      </c>
      <c r="B8" s="9" t="s">
        <v>299</v>
      </c>
      <c r="C8" s="10" t="s">
        <v>312</v>
      </c>
      <c r="D8" s="10" t="s">
        <v>272</v>
      </c>
      <c r="E8" s="11" t="s">
        <v>294</v>
      </c>
      <c r="F8" s="10"/>
      <c r="G8" t="s">
        <v>36</v>
      </c>
      <c r="H8" s="9">
        <v>0.2</v>
      </c>
      <c r="I8" s="10">
        <v>5</v>
      </c>
      <c r="J8" s="10">
        <v>1.5649999999999999</v>
      </c>
      <c r="K8" s="10">
        <v>0.108</v>
      </c>
      <c r="L8" s="10">
        <v>-5.0000000000000001E-3</v>
      </c>
      <c r="M8" s="10">
        <v>0.44</v>
      </c>
      <c r="N8" s="10">
        <v>65</v>
      </c>
      <c r="O8" s="19">
        <v>349</v>
      </c>
      <c r="P8" s="10">
        <v>0.01</v>
      </c>
      <c r="Q8" s="10">
        <v>10.31</v>
      </c>
      <c r="R8" s="10">
        <v>0.84</v>
      </c>
      <c r="S8" s="10">
        <v>7.0000000000000007E-2</v>
      </c>
      <c r="T8" s="10">
        <v>0.12</v>
      </c>
      <c r="U8" s="10">
        <v>3.44</v>
      </c>
      <c r="V8" s="10">
        <v>78.41</v>
      </c>
      <c r="W8" s="10">
        <v>5.34</v>
      </c>
      <c r="X8" s="10">
        <v>0.69</v>
      </c>
      <c r="Y8" s="10">
        <v>0.39</v>
      </c>
      <c r="Z8" s="10">
        <v>0.24</v>
      </c>
      <c r="AA8" s="10">
        <v>0.1</v>
      </c>
      <c r="AB8" s="11">
        <v>0.05</v>
      </c>
      <c r="AC8" s="9" t="s">
        <v>299</v>
      </c>
      <c r="AD8" s="10" t="s">
        <v>312</v>
      </c>
      <c r="AE8" s="10" t="s">
        <v>272</v>
      </c>
      <c r="AF8" s="11" t="s">
        <v>294</v>
      </c>
      <c r="AJ8" s="2" t="s">
        <v>9</v>
      </c>
      <c r="AK8" t="s">
        <v>256</v>
      </c>
    </row>
    <row r="9" spans="1:37" ht="58" x14ac:dyDescent="0.35">
      <c r="A9" t="s">
        <v>37</v>
      </c>
      <c r="B9" s="9" t="s">
        <v>299</v>
      </c>
      <c r="C9" s="10" t="s">
        <v>312</v>
      </c>
      <c r="D9" s="10" t="s">
        <v>272</v>
      </c>
      <c r="E9" s="11" t="s">
        <v>294</v>
      </c>
      <c r="F9" s="10"/>
      <c r="G9" t="s">
        <v>37</v>
      </c>
      <c r="H9" s="9">
        <v>0.25</v>
      </c>
      <c r="I9" s="10">
        <v>5</v>
      </c>
      <c r="J9" s="10">
        <v>1.615</v>
      </c>
      <c r="K9" s="10">
        <v>0.114</v>
      </c>
      <c r="L9" s="10">
        <v>-4.0000000000000001E-3</v>
      </c>
      <c r="M9" s="10">
        <v>0.64</v>
      </c>
      <c r="N9" s="10">
        <v>66</v>
      </c>
      <c r="O9" s="19">
        <v>377</v>
      </c>
      <c r="P9" s="10">
        <v>0.01</v>
      </c>
      <c r="Q9" s="10">
        <v>9.93</v>
      </c>
      <c r="R9" s="10">
        <v>0.79</v>
      </c>
      <c r="S9" s="10">
        <v>0.09</v>
      </c>
      <c r="T9" s="10">
        <v>0.14000000000000001</v>
      </c>
      <c r="U9" s="10">
        <v>3.38</v>
      </c>
      <c r="V9" s="10">
        <v>78.41</v>
      </c>
      <c r="W9" s="10">
        <v>5.77</v>
      </c>
      <c r="X9" s="10">
        <v>0.68</v>
      </c>
      <c r="Y9" s="10">
        <v>0.39</v>
      </c>
      <c r="Z9" s="10">
        <v>0.28000000000000003</v>
      </c>
      <c r="AA9" s="10">
        <v>0.1</v>
      </c>
      <c r="AB9" s="11">
        <v>0.04</v>
      </c>
      <c r="AC9" s="9" t="s">
        <v>299</v>
      </c>
      <c r="AD9" s="10" t="s">
        <v>312</v>
      </c>
      <c r="AE9" s="10" t="s">
        <v>272</v>
      </c>
      <c r="AF9" s="11" t="s">
        <v>294</v>
      </c>
      <c r="AJ9" s="3" t="s">
        <v>10</v>
      </c>
      <c r="AK9" t="s">
        <v>257</v>
      </c>
    </row>
    <row r="10" spans="1:37" ht="43.5" x14ac:dyDescent="0.35">
      <c r="A10" t="s">
        <v>38</v>
      </c>
      <c r="B10" s="9" t="s">
        <v>300</v>
      </c>
      <c r="C10" s="10" t="s">
        <v>312</v>
      </c>
      <c r="D10" s="10" t="s">
        <v>271</v>
      </c>
      <c r="E10" s="11" t="s">
        <v>294</v>
      </c>
      <c r="F10" s="10"/>
      <c r="G10" t="s">
        <v>38</v>
      </c>
      <c r="H10" s="9">
        <v>0.25</v>
      </c>
      <c r="I10" s="10">
        <v>5.8</v>
      </c>
      <c r="J10" s="10">
        <v>1.9059999999999999</v>
      </c>
      <c r="K10" s="10">
        <v>0.125</v>
      </c>
      <c r="L10" s="10">
        <v>-4.0000000000000001E-3</v>
      </c>
      <c r="M10" s="10">
        <v>0.61</v>
      </c>
      <c r="N10" s="10">
        <v>57</v>
      </c>
      <c r="O10" s="19">
        <v>328</v>
      </c>
      <c r="P10" s="10">
        <v>0.01</v>
      </c>
      <c r="Q10" s="10">
        <v>10.52</v>
      </c>
      <c r="R10" s="10">
        <v>0.8</v>
      </c>
      <c r="S10" s="10">
        <v>0.09</v>
      </c>
      <c r="T10" s="10">
        <v>0.16</v>
      </c>
      <c r="U10" s="10">
        <v>2.77</v>
      </c>
      <c r="V10" s="10">
        <v>77.13</v>
      </c>
      <c r="W10" s="10">
        <v>6.63</v>
      </c>
      <c r="X10" s="10">
        <v>0.63</v>
      </c>
      <c r="Y10" s="10">
        <v>0.39</v>
      </c>
      <c r="Z10" s="10">
        <v>0.28000000000000003</v>
      </c>
      <c r="AA10" s="10">
        <v>0.12</v>
      </c>
      <c r="AB10" s="11">
        <v>0.49</v>
      </c>
      <c r="AC10" s="9" t="s">
        <v>300</v>
      </c>
      <c r="AD10" s="10" t="s">
        <v>312</v>
      </c>
      <c r="AE10" s="10" t="s">
        <v>271</v>
      </c>
      <c r="AF10" s="11" t="s">
        <v>294</v>
      </c>
      <c r="AJ10" s="1" t="s">
        <v>11</v>
      </c>
      <c r="AK10" t="s">
        <v>258</v>
      </c>
    </row>
    <row r="11" spans="1:37" ht="43.5" x14ac:dyDescent="0.35">
      <c r="A11" t="s">
        <v>39</v>
      </c>
      <c r="B11" s="9" t="s">
        <v>299</v>
      </c>
      <c r="C11" s="10" t="s">
        <v>312</v>
      </c>
      <c r="D11" s="10" t="s">
        <v>272</v>
      </c>
      <c r="E11" s="11" t="s">
        <v>294</v>
      </c>
      <c r="F11" s="10"/>
      <c r="G11" t="s">
        <v>39</v>
      </c>
      <c r="H11" s="9">
        <v>0.26</v>
      </c>
      <c r="I11" s="10">
        <v>5</v>
      </c>
      <c r="J11" s="10">
        <v>1.621</v>
      </c>
      <c r="K11" s="10">
        <v>0.111</v>
      </c>
      <c r="L11" s="10">
        <v>-3.0000000000000001E-3</v>
      </c>
      <c r="M11" s="10">
        <v>0.5</v>
      </c>
      <c r="N11" s="10">
        <v>62</v>
      </c>
      <c r="O11" s="19">
        <v>316</v>
      </c>
      <c r="P11" s="10">
        <v>0.01</v>
      </c>
      <c r="Q11" s="10">
        <v>10.3</v>
      </c>
      <c r="R11" s="10">
        <v>0.78</v>
      </c>
      <c r="S11" s="10">
        <v>0.09</v>
      </c>
      <c r="T11" s="10">
        <v>0.16</v>
      </c>
      <c r="U11" s="10">
        <v>2.85</v>
      </c>
      <c r="V11" s="10">
        <v>78.430000000000007</v>
      </c>
      <c r="W11" s="10">
        <v>6.05</v>
      </c>
      <c r="X11" s="10">
        <v>0.59</v>
      </c>
      <c r="Y11" s="10">
        <v>0.37</v>
      </c>
      <c r="Z11" s="10">
        <v>0.25</v>
      </c>
      <c r="AA11" s="10">
        <v>0.1</v>
      </c>
      <c r="AB11" s="11">
        <v>0.02</v>
      </c>
      <c r="AC11" s="9" t="s">
        <v>299</v>
      </c>
      <c r="AD11" s="10" t="s">
        <v>312</v>
      </c>
      <c r="AE11" s="10" t="s">
        <v>272</v>
      </c>
      <c r="AF11" s="11" t="s">
        <v>294</v>
      </c>
      <c r="AJ11" s="1" t="s">
        <v>12</v>
      </c>
      <c r="AK11" t="s">
        <v>259</v>
      </c>
    </row>
    <row r="12" spans="1:37" ht="43.5" x14ac:dyDescent="0.35">
      <c r="A12" t="s">
        <v>40</v>
      </c>
      <c r="B12" s="9" t="s">
        <v>299</v>
      </c>
      <c r="C12" s="10" t="s">
        <v>312</v>
      </c>
      <c r="D12" s="10" t="s">
        <v>272</v>
      </c>
      <c r="E12" s="11" t="s">
        <v>294</v>
      </c>
      <c r="F12" s="10"/>
      <c r="G12" t="s">
        <v>40</v>
      </c>
      <c r="H12" s="9">
        <v>0.31</v>
      </c>
      <c r="I12" s="10">
        <v>5</v>
      </c>
      <c r="J12" s="10">
        <v>1.633</v>
      </c>
      <c r="K12" s="10">
        <v>0.10199999999999999</v>
      </c>
      <c r="L12" s="10">
        <v>-4.0000000000000001E-3</v>
      </c>
      <c r="M12" s="10">
        <v>0.46</v>
      </c>
      <c r="N12" s="10">
        <v>62</v>
      </c>
      <c r="O12" s="19">
        <v>340</v>
      </c>
      <c r="P12" s="10">
        <v>0.01</v>
      </c>
      <c r="Q12" s="10">
        <v>9.98</v>
      </c>
      <c r="R12" s="10">
        <v>0.8</v>
      </c>
      <c r="S12" s="10">
        <v>0.09</v>
      </c>
      <c r="T12" s="10">
        <v>0.14000000000000001</v>
      </c>
      <c r="U12" s="10">
        <v>3.25</v>
      </c>
      <c r="V12" s="10">
        <v>78.89</v>
      </c>
      <c r="W12" s="10">
        <v>5.43</v>
      </c>
      <c r="X12" s="10">
        <v>0.64</v>
      </c>
      <c r="Y12" s="10">
        <v>0.38</v>
      </c>
      <c r="Z12" s="10">
        <v>0.25</v>
      </c>
      <c r="AA12" s="10">
        <v>0.1</v>
      </c>
      <c r="AB12" s="11">
        <v>0.04</v>
      </c>
      <c r="AC12" s="9" t="s">
        <v>299</v>
      </c>
      <c r="AD12" s="10" t="s">
        <v>312</v>
      </c>
      <c r="AE12" s="10" t="s">
        <v>272</v>
      </c>
      <c r="AF12" s="11" t="s">
        <v>294</v>
      </c>
      <c r="AJ12" s="1" t="s">
        <v>13</v>
      </c>
      <c r="AK12" t="s">
        <v>260</v>
      </c>
    </row>
    <row r="13" spans="1:37" ht="43.5" x14ac:dyDescent="0.35">
      <c r="A13" t="s">
        <v>41</v>
      </c>
      <c r="B13" s="9" t="s">
        <v>300</v>
      </c>
      <c r="C13" s="10" t="s">
        <v>312</v>
      </c>
      <c r="D13" s="10" t="s">
        <v>271</v>
      </c>
      <c r="E13" s="11" t="s">
        <v>294</v>
      </c>
      <c r="F13" s="10"/>
      <c r="G13" t="s">
        <v>41</v>
      </c>
      <c r="H13" s="9">
        <v>0.24</v>
      </c>
      <c r="I13" s="10">
        <v>5.3</v>
      </c>
      <c r="J13" s="10">
        <v>1.7310000000000001</v>
      </c>
      <c r="K13" s="10">
        <v>0.10100000000000001</v>
      </c>
      <c r="L13" s="10">
        <v>-3.0000000000000001E-3</v>
      </c>
      <c r="M13" s="10">
        <v>0.53</v>
      </c>
      <c r="N13" s="10">
        <v>63</v>
      </c>
      <c r="O13" s="19">
        <v>323</v>
      </c>
      <c r="P13" s="10">
        <v>0.1</v>
      </c>
      <c r="Q13" s="10">
        <v>10.76</v>
      </c>
      <c r="R13" s="10">
        <v>0.88</v>
      </c>
      <c r="S13" s="10">
        <v>0.1</v>
      </c>
      <c r="T13" s="10">
        <v>0.19</v>
      </c>
      <c r="U13" s="10">
        <v>2.8</v>
      </c>
      <c r="V13" s="10">
        <v>76.739999999999995</v>
      </c>
      <c r="W13" s="10">
        <v>7</v>
      </c>
      <c r="X13" s="10">
        <v>0.63</v>
      </c>
      <c r="Y13" s="10">
        <v>0.39</v>
      </c>
      <c r="Z13" s="10">
        <v>0.27</v>
      </c>
      <c r="AA13" s="10">
        <v>0.11</v>
      </c>
      <c r="AB13" s="11">
        <v>0.04</v>
      </c>
      <c r="AC13" s="9" t="s">
        <v>300</v>
      </c>
      <c r="AD13" s="10" t="s">
        <v>312</v>
      </c>
      <c r="AE13" s="10" t="s">
        <v>271</v>
      </c>
      <c r="AF13" s="11" t="s">
        <v>294</v>
      </c>
      <c r="AJ13" s="1" t="s">
        <v>14</v>
      </c>
      <c r="AK13" t="s">
        <v>261</v>
      </c>
    </row>
    <row r="14" spans="1:37" ht="43.5" x14ac:dyDescent="0.35">
      <c r="A14" t="s">
        <v>42</v>
      </c>
      <c r="B14" s="9" t="s">
        <v>303</v>
      </c>
      <c r="C14" s="10" t="s">
        <v>312</v>
      </c>
      <c r="D14" s="10" t="s">
        <v>271</v>
      </c>
      <c r="E14" s="11" t="s">
        <v>294</v>
      </c>
      <c r="F14" s="10"/>
      <c r="G14" t="s">
        <v>42</v>
      </c>
      <c r="H14" s="9">
        <v>0.28999999999999998</v>
      </c>
      <c r="I14" s="10">
        <v>5.8</v>
      </c>
      <c r="J14" s="10">
        <v>1.83</v>
      </c>
      <c r="K14" s="10">
        <v>0.13700000000000001</v>
      </c>
      <c r="L14" s="10">
        <v>-2E-3</v>
      </c>
      <c r="M14" s="10">
        <v>0.82</v>
      </c>
      <c r="N14" s="10">
        <v>51</v>
      </c>
      <c r="O14" s="19">
        <v>331</v>
      </c>
      <c r="P14" s="10">
        <v>0.01</v>
      </c>
      <c r="Q14" s="10">
        <v>11.07</v>
      </c>
      <c r="R14" s="10">
        <v>0.78</v>
      </c>
      <c r="S14" s="10">
        <v>7.0000000000000007E-2</v>
      </c>
      <c r="T14" s="10">
        <v>0.12</v>
      </c>
      <c r="U14" s="10">
        <v>2.5499999999999998</v>
      </c>
      <c r="V14" s="10">
        <v>76.510000000000005</v>
      </c>
      <c r="W14" s="10">
        <v>7.33</v>
      </c>
      <c r="X14" s="10">
        <v>0.7</v>
      </c>
      <c r="Y14" s="10">
        <v>0.4</v>
      </c>
      <c r="Z14" s="10">
        <v>0.33</v>
      </c>
      <c r="AA14" s="10">
        <v>0.1</v>
      </c>
      <c r="AB14" s="11">
        <v>0.04</v>
      </c>
      <c r="AC14" s="9" t="s">
        <v>303</v>
      </c>
      <c r="AD14" s="10" t="s">
        <v>312</v>
      </c>
      <c r="AE14" s="10" t="s">
        <v>271</v>
      </c>
      <c r="AF14" s="11" t="s">
        <v>294</v>
      </c>
      <c r="AJ14" s="1" t="s">
        <v>15</v>
      </c>
      <c r="AK14" t="s">
        <v>262</v>
      </c>
    </row>
    <row r="15" spans="1:37" ht="43.5" x14ac:dyDescent="0.35">
      <c r="A15" t="s">
        <v>43</v>
      </c>
      <c r="B15" s="9" t="s">
        <v>300</v>
      </c>
      <c r="C15" s="10" t="s">
        <v>312</v>
      </c>
      <c r="D15" s="10" t="s">
        <v>271</v>
      </c>
      <c r="E15" s="11" t="s">
        <v>294</v>
      </c>
      <c r="F15" s="10"/>
      <c r="G15" t="s">
        <v>43</v>
      </c>
      <c r="H15" s="9">
        <v>0.24</v>
      </c>
      <c r="I15" s="10">
        <v>6.3</v>
      </c>
      <c r="J15" s="10">
        <v>1.99</v>
      </c>
      <c r="K15" s="10">
        <v>0.13800000000000001</v>
      </c>
      <c r="L15" s="10">
        <v>-3.0000000000000001E-3</v>
      </c>
      <c r="M15" s="10">
        <v>0.7</v>
      </c>
      <c r="N15" s="10">
        <v>65</v>
      </c>
      <c r="O15" s="19">
        <v>333</v>
      </c>
      <c r="P15" s="10">
        <v>0.01</v>
      </c>
      <c r="Q15" s="10">
        <v>10.41</v>
      </c>
      <c r="R15" s="10">
        <v>0.79</v>
      </c>
      <c r="S15" s="10">
        <v>0.1</v>
      </c>
      <c r="T15" s="10">
        <v>0.15</v>
      </c>
      <c r="U15" s="10">
        <v>2.83</v>
      </c>
      <c r="V15" s="10">
        <v>77.180000000000007</v>
      </c>
      <c r="W15" s="10">
        <v>6.78</v>
      </c>
      <c r="X15" s="10">
        <v>0.67</v>
      </c>
      <c r="Y15" s="10">
        <v>0.4</v>
      </c>
      <c r="Z15" s="10">
        <v>0.28999999999999998</v>
      </c>
      <c r="AA15" s="10">
        <v>0.11</v>
      </c>
      <c r="AB15" s="11">
        <v>0.05</v>
      </c>
      <c r="AC15" s="9" t="s">
        <v>300</v>
      </c>
      <c r="AD15" s="10" t="s">
        <v>312</v>
      </c>
      <c r="AE15" s="10" t="s">
        <v>271</v>
      </c>
      <c r="AF15" s="11" t="s">
        <v>294</v>
      </c>
      <c r="AJ15" s="1" t="s">
        <v>16</v>
      </c>
      <c r="AK15" t="s">
        <v>263</v>
      </c>
    </row>
    <row r="16" spans="1:37" ht="29" x14ac:dyDescent="0.35">
      <c r="A16" t="s">
        <v>44</v>
      </c>
      <c r="B16" s="9" t="s">
        <v>299</v>
      </c>
      <c r="C16" s="10" t="s">
        <v>312</v>
      </c>
      <c r="D16" s="10" t="s">
        <v>272</v>
      </c>
      <c r="E16" s="11" t="s">
        <v>296</v>
      </c>
      <c r="F16" s="10"/>
      <c r="G16" t="s">
        <v>44</v>
      </c>
      <c r="H16" s="9">
        <v>0.23</v>
      </c>
      <c r="I16" s="10">
        <v>5</v>
      </c>
      <c r="J16" s="10">
        <v>1.702</v>
      </c>
      <c r="K16" s="10">
        <v>9.2999999999999999E-2</v>
      </c>
      <c r="L16" s="10">
        <v>-4.0000000000000001E-3</v>
      </c>
      <c r="M16" s="10">
        <v>0.42</v>
      </c>
      <c r="N16" s="10">
        <v>61</v>
      </c>
      <c r="O16" s="19">
        <v>238</v>
      </c>
      <c r="P16" s="10">
        <v>0.01</v>
      </c>
      <c r="Q16" s="10">
        <v>12.95</v>
      </c>
      <c r="R16" s="10">
        <v>1.1299999999999999</v>
      </c>
      <c r="S16" s="10">
        <v>0.12</v>
      </c>
      <c r="T16" s="10">
        <v>0.25</v>
      </c>
      <c r="U16" s="10">
        <v>1.94</v>
      </c>
      <c r="V16" s="10">
        <v>73.03</v>
      </c>
      <c r="W16" s="10">
        <v>9.24</v>
      </c>
      <c r="X16" s="10">
        <v>0.54</v>
      </c>
      <c r="Y16" s="10">
        <v>0.36</v>
      </c>
      <c r="Z16" s="10">
        <v>0.27</v>
      </c>
      <c r="AA16" s="10">
        <v>0.1</v>
      </c>
      <c r="AB16" s="11">
        <v>0.05</v>
      </c>
      <c r="AC16" s="9" t="s">
        <v>299</v>
      </c>
      <c r="AD16" s="10" t="s">
        <v>312</v>
      </c>
      <c r="AE16" s="10" t="s">
        <v>272</v>
      </c>
      <c r="AF16" s="11" t="s">
        <v>296</v>
      </c>
      <c r="AJ16" s="1" t="s">
        <v>17</v>
      </c>
      <c r="AK16" t="s">
        <v>264</v>
      </c>
    </row>
    <row r="17" spans="1:37" ht="43.5" x14ac:dyDescent="0.35">
      <c r="A17" t="s">
        <v>45</v>
      </c>
      <c r="B17" s="9" t="s">
        <v>300</v>
      </c>
      <c r="C17" s="10" t="s">
        <v>312</v>
      </c>
      <c r="D17" s="10" t="s">
        <v>271</v>
      </c>
      <c r="E17" s="11" t="s">
        <v>294</v>
      </c>
      <c r="F17" s="10"/>
      <c r="G17" t="s">
        <v>45</v>
      </c>
      <c r="H17" s="9">
        <v>0.28000000000000003</v>
      </c>
      <c r="I17" s="10">
        <v>7.1</v>
      </c>
      <c r="J17" s="10">
        <v>1.782</v>
      </c>
      <c r="K17" s="10">
        <v>0.129</v>
      </c>
      <c r="L17" s="10">
        <v>-4.0000000000000001E-3</v>
      </c>
      <c r="M17" s="10">
        <v>0.54</v>
      </c>
      <c r="N17" s="10">
        <v>58</v>
      </c>
      <c r="O17" s="19">
        <v>362</v>
      </c>
      <c r="P17" s="10">
        <v>0.01</v>
      </c>
      <c r="Q17" s="10">
        <v>9.5299999999999994</v>
      </c>
      <c r="R17" s="10">
        <v>0.66</v>
      </c>
      <c r="S17" s="10">
        <v>0.11</v>
      </c>
      <c r="T17" s="10">
        <v>0.16</v>
      </c>
      <c r="U17" s="10">
        <v>3.11</v>
      </c>
      <c r="V17" s="10">
        <v>78.41</v>
      </c>
      <c r="W17" s="10">
        <v>6.42</v>
      </c>
      <c r="X17" s="10">
        <v>0.69</v>
      </c>
      <c r="Y17" s="10">
        <v>0.43</v>
      </c>
      <c r="Z17" s="10">
        <v>0.32</v>
      </c>
      <c r="AA17" s="10">
        <v>0.11</v>
      </c>
      <c r="AB17" s="11">
        <v>0.05</v>
      </c>
      <c r="AC17" s="9" t="s">
        <v>300</v>
      </c>
      <c r="AD17" s="10" t="s">
        <v>312</v>
      </c>
      <c r="AE17" s="10" t="s">
        <v>271</v>
      </c>
      <c r="AF17" s="11" t="s">
        <v>294</v>
      </c>
      <c r="AJ17" s="1" t="s">
        <v>18</v>
      </c>
      <c r="AK17" t="s">
        <v>265</v>
      </c>
    </row>
    <row r="18" spans="1:37" ht="43.5" x14ac:dyDescent="0.35">
      <c r="A18" t="s">
        <v>46</v>
      </c>
      <c r="B18" s="9" t="s">
        <v>300</v>
      </c>
      <c r="C18" s="10" t="s">
        <v>312</v>
      </c>
      <c r="D18" s="10" t="s">
        <v>271</v>
      </c>
      <c r="E18" s="11" t="s">
        <v>294</v>
      </c>
      <c r="F18" s="10"/>
      <c r="G18" t="s">
        <v>46</v>
      </c>
      <c r="H18" s="9">
        <v>0.24</v>
      </c>
      <c r="I18" s="10">
        <v>5.8</v>
      </c>
      <c r="J18" s="10">
        <v>1.6890000000000001</v>
      </c>
      <c r="K18" s="10">
        <v>0.109</v>
      </c>
      <c r="L18" s="10">
        <v>-5.0000000000000001E-3</v>
      </c>
      <c r="M18" s="10">
        <v>0.67</v>
      </c>
      <c r="N18" s="10">
        <v>57</v>
      </c>
      <c r="O18" s="19">
        <v>350</v>
      </c>
      <c r="P18" s="10">
        <v>0.01</v>
      </c>
      <c r="Q18" s="10">
        <v>10.01</v>
      </c>
      <c r="R18" s="10">
        <v>0.79</v>
      </c>
      <c r="S18" s="10">
        <v>0.11</v>
      </c>
      <c r="T18" s="10">
        <v>0.18</v>
      </c>
      <c r="U18" s="10">
        <v>3.02</v>
      </c>
      <c r="V18" s="10">
        <v>77.78</v>
      </c>
      <c r="W18" s="10">
        <v>6.59</v>
      </c>
      <c r="X18" s="10">
        <v>0.67</v>
      </c>
      <c r="Y18" s="10">
        <v>0.4</v>
      </c>
      <c r="Z18" s="10">
        <v>0.28000000000000003</v>
      </c>
      <c r="AA18" s="10">
        <v>0.11</v>
      </c>
      <c r="AB18" s="11">
        <v>0.04</v>
      </c>
      <c r="AC18" s="9" t="s">
        <v>300</v>
      </c>
      <c r="AD18" s="10" t="s">
        <v>312</v>
      </c>
      <c r="AE18" s="10" t="s">
        <v>271</v>
      </c>
      <c r="AF18" s="11" t="s">
        <v>294</v>
      </c>
      <c r="AJ18" s="1" t="s">
        <v>19</v>
      </c>
      <c r="AK18" t="s">
        <v>266</v>
      </c>
    </row>
    <row r="19" spans="1:37" ht="43.5" x14ac:dyDescent="0.35">
      <c r="A19" t="s">
        <v>47</v>
      </c>
      <c r="B19" s="9" t="s">
        <v>304</v>
      </c>
      <c r="C19" s="10" t="s">
        <v>312</v>
      </c>
      <c r="D19" s="10" t="s">
        <v>271</v>
      </c>
      <c r="E19" s="11" t="s">
        <v>294</v>
      </c>
      <c r="F19" s="10"/>
      <c r="G19" t="s">
        <v>47</v>
      </c>
      <c r="H19" s="9">
        <v>0.26</v>
      </c>
      <c r="I19" s="10">
        <v>6.4</v>
      </c>
      <c r="J19" s="10">
        <v>1.806</v>
      </c>
      <c r="K19" s="10">
        <v>0.127</v>
      </c>
      <c r="L19" s="10">
        <v>-4.0000000000000001E-3</v>
      </c>
      <c r="M19" s="10">
        <v>0.33</v>
      </c>
      <c r="N19" s="10">
        <v>62</v>
      </c>
      <c r="O19" s="19">
        <v>405</v>
      </c>
      <c r="P19" s="10">
        <v>0.01</v>
      </c>
      <c r="Q19" s="10">
        <v>10.42</v>
      </c>
      <c r="R19" s="10">
        <v>0.83</v>
      </c>
      <c r="S19" s="10">
        <v>0.09</v>
      </c>
      <c r="T19" s="10">
        <v>0.15</v>
      </c>
      <c r="U19" s="10">
        <v>3.07</v>
      </c>
      <c r="V19" s="10">
        <v>77.7</v>
      </c>
      <c r="W19" s="10">
        <v>6.23</v>
      </c>
      <c r="X19" s="10">
        <v>0.67</v>
      </c>
      <c r="Y19" s="10">
        <v>0.39</v>
      </c>
      <c r="Z19" s="10">
        <v>0.26</v>
      </c>
      <c r="AA19" s="10">
        <v>0.11</v>
      </c>
      <c r="AB19" s="11">
        <v>0.05</v>
      </c>
      <c r="AC19" s="9" t="s">
        <v>304</v>
      </c>
      <c r="AD19" s="10" t="s">
        <v>312</v>
      </c>
      <c r="AE19" s="10" t="s">
        <v>271</v>
      </c>
      <c r="AF19" s="11" t="s">
        <v>294</v>
      </c>
      <c r="AJ19" s="1" t="s">
        <v>20</v>
      </c>
      <c r="AK19" t="s">
        <v>267</v>
      </c>
    </row>
    <row r="20" spans="1:37" ht="43.5" x14ac:dyDescent="0.35">
      <c r="A20" t="s">
        <v>48</v>
      </c>
      <c r="B20" s="9" t="s">
        <v>305</v>
      </c>
      <c r="C20" s="10" t="s">
        <v>312</v>
      </c>
      <c r="D20" s="10" t="s">
        <v>271</v>
      </c>
      <c r="E20" s="11" t="s">
        <v>295</v>
      </c>
      <c r="F20" s="10"/>
      <c r="G20" t="s">
        <v>48</v>
      </c>
      <c r="H20" s="9">
        <v>0.33</v>
      </c>
      <c r="I20" s="10">
        <v>8.5</v>
      </c>
      <c r="J20" s="10">
        <v>1.9239999999999999</v>
      </c>
      <c r="K20" s="10">
        <v>0.14699999999999999</v>
      </c>
      <c r="L20" s="10">
        <v>-1E-3</v>
      </c>
      <c r="M20" s="10">
        <v>0.77</v>
      </c>
      <c r="N20" s="10">
        <v>40</v>
      </c>
      <c r="O20" s="19">
        <v>295</v>
      </c>
      <c r="P20" s="10">
        <v>0.01</v>
      </c>
      <c r="Q20" s="10">
        <v>11.87</v>
      </c>
      <c r="R20" s="10">
        <v>0.78</v>
      </c>
      <c r="S20" s="10">
        <v>0.05</v>
      </c>
      <c r="T20" s="10">
        <v>0.1</v>
      </c>
      <c r="U20" s="10">
        <v>2.42</v>
      </c>
      <c r="V20" s="10">
        <v>74</v>
      </c>
      <c r="W20" s="10">
        <v>9.11</v>
      </c>
      <c r="X20" s="10">
        <v>0.71</v>
      </c>
      <c r="Y20" s="10">
        <v>0.42</v>
      </c>
      <c r="Z20" s="10">
        <v>0.36</v>
      </c>
      <c r="AA20" s="10">
        <v>0.12</v>
      </c>
      <c r="AB20" s="11">
        <v>0.06</v>
      </c>
      <c r="AC20" s="9" t="s">
        <v>305</v>
      </c>
      <c r="AD20" s="10" t="s">
        <v>312</v>
      </c>
      <c r="AE20" s="10" t="s">
        <v>271</v>
      </c>
      <c r="AF20" s="11" t="s">
        <v>295</v>
      </c>
      <c r="AJ20" s="1" t="s">
        <v>21</v>
      </c>
      <c r="AK20" t="s">
        <v>268</v>
      </c>
    </row>
    <row r="21" spans="1:37" ht="43.5" x14ac:dyDescent="0.35">
      <c r="A21" t="s">
        <v>49</v>
      </c>
      <c r="B21" s="9" t="s">
        <v>299</v>
      </c>
      <c r="C21" s="10" t="s">
        <v>312</v>
      </c>
      <c r="D21" s="10" t="s">
        <v>272</v>
      </c>
      <c r="E21" s="11" t="s">
        <v>296</v>
      </c>
      <c r="F21" s="10"/>
      <c r="G21" t="s">
        <v>49</v>
      </c>
      <c r="H21" s="9">
        <v>0.24</v>
      </c>
      <c r="I21" s="10">
        <v>8.4</v>
      </c>
      <c r="J21" s="10">
        <v>1.649</v>
      </c>
      <c r="K21" s="10">
        <v>0.121</v>
      </c>
      <c r="L21" s="10">
        <v>-4.0000000000000001E-3</v>
      </c>
      <c r="M21" s="10">
        <v>0.62</v>
      </c>
      <c r="N21" s="10">
        <v>62</v>
      </c>
      <c r="O21" s="19">
        <v>362</v>
      </c>
      <c r="P21" s="10">
        <v>0.01</v>
      </c>
      <c r="Q21" s="10">
        <v>9.08</v>
      </c>
      <c r="R21" s="10">
        <v>0.61</v>
      </c>
      <c r="S21" s="10">
        <v>0.1</v>
      </c>
      <c r="T21" s="10">
        <v>0.15</v>
      </c>
      <c r="U21" s="10">
        <v>3.19</v>
      </c>
      <c r="V21" s="10">
        <v>79.83</v>
      </c>
      <c r="W21" s="10">
        <v>5.59</v>
      </c>
      <c r="X21" s="10">
        <v>0.66</v>
      </c>
      <c r="Y21" s="10">
        <v>0.37</v>
      </c>
      <c r="Z21" s="10">
        <v>0.28000000000000003</v>
      </c>
      <c r="AA21" s="10">
        <v>0.1</v>
      </c>
      <c r="AB21" s="11">
        <v>0.04</v>
      </c>
      <c r="AC21" s="9" t="s">
        <v>299</v>
      </c>
      <c r="AD21" s="10" t="s">
        <v>312</v>
      </c>
      <c r="AE21" s="10" t="s">
        <v>272</v>
      </c>
      <c r="AF21" s="11" t="s">
        <v>296</v>
      </c>
      <c r="AJ21" s="1" t="s">
        <v>22</v>
      </c>
      <c r="AK21" t="s">
        <v>269</v>
      </c>
    </row>
    <row r="22" spans="1:37" ht="43.5" x14ac:dyDescent="0.35">
      <c r="A22" t="s">
        <v>50</v>
      </c>
      <c r="B22" s="9" t="s">
        <v>299</v>
      </c>
      <c r="C22" s="10" t="s">
        <v>312</v>
      </c>
      <c r="D22" s="10" t="s">
        <v>272</v>
      </c>
      <c r="E22" s="11" t="s">
        <v>296</v>
      </c>
      <c r="F22" s="10"/>
      <c r="G22" t="s">
        <v>50</v>
      </c>
      <c r="H22" s="9">
        <v>0.24</v>
      </c>
      <c r="I22" s="10">
        <v>8.4</v>
      </c>
      <c r="J22" s="10">
        <v>1.631</v>
      </c>
      <c r="K22" s="10">
        <v>0.11799999999999999</v>
      </c>
      <c r="L22" s="10">
        <v>-4.0000000000000001E-3</v>
      </c>
      <c r="M22" s="10">
        <v>0.64</v>
      </c>
      <c r="N22" s="10">
        <v>62</v>
      </c>
      <c r="O22" s="19">
        <v>362</v>
      </c>
      <c r="P22" s="10">
        <v>0.01</v>
      </c>
      <c r="Q22" s="10">
        <v>9.3699999999999992</v>
      </c>
      <c r="R22" s="10">
        <v>0.65</v>
      </c>
      <c r="S22" s="10">
        <v>0.08</v>
      </c>
      <c r="T22" s="10">
        <v>0.14000000000000001</v>
      </c>
      <c r="U22" s="10">
        <v>3.14</v>
      </c>
      <c r="V22" s="10">
        <v>79.98</v>
      </c>
      <c r="W22" s="10">
        <v>5.22</v>
      </c>
      <c r="X22" s="10">
        <v>0.64</v>
      </c>
      <c r="Y22" s="10">
        <v>0.38</v>
      </c>
      <c r="Z22" s="10">
        <v>0.26</v>
      </c>
      <c r="AA22" s="10">
        <v>0.11</v>
      </c>
      <c r="AB22" s="11">
        <v>0.04</v>
      </c>
      <c r="AC22" s="9" t="s">
        <v>299</v>
      </c>
      <c r="AD22" s="10" t="s">
        <v>312</v>
      </c>
      <c r="AE22" s="10" t="s">
        <v>272</v>
      </c>
      <c r="AF22" s="11" t="s">
        <v>296</v>
      </c>
      <c r="AJ22" s="1" t="s">
        <v>23</v>
      </c>
      <c r="AK22" t="s">
        <v>270</v>
      </c>
    </row>
    <row r="23" spans="1:37" x14ac:dyDescent="0.35">
      <c r="A23" t="s">
        <v>51</v>
      </c>
      <c r="B23" s="9" t="s">
        <v>306</v>
      </c>
      <c r="C23" s="10" t="s">
        <v>312</v>
      </c>
      <c r="D23" s="10" t="s">
        <v>271</v>
      </c>
      <c r="E23" s="11" t="s">
        <v>295</v>
      </c>
      <c r="F23" s="10"/>
      <c r="G23" t="s">
        <v>51</v>
      </c>
      <c r="H23" s="9">
        <v>0.32</v>
      </c>
      <c r="I23" s="10">
        <v>8.1</v>
      </c>
      <c r="J23" s="10">
        <v>1.8120000000000001</v>
      </c>
      <c r="K23" s="10">
        <v>0.13900000000000001</v>
      </c>
      <c r="L23" s="10">
        <v>-2E-3</v>
      </c>
      <c r="M23" s="10">
        <v>0.82</v>
      </c>
      <c r="N23" s="10">
        <v>54</v>
      </c>
      <c r="O23" s="19">
        <v>339</v>
      </c>
      <c r="P23" s="10">
        <v>0.01</v>
      </c>
      <c r="Q23" s="10">
        <v>10.63</v>
      </c>
      <c r="R23" s="10">
        <v>0.84</v>
      </c>
      <c r="S23" s="10">
        <v>7.0000000000000007E-2</v>
      </c>
      <c r="T23" s="10">
        <v>0.08</v>
      </c>
      <c r="U23" s="10">
        <v>2.67</v>
      </c>
      <c r="V23" s="10">
        <v>76.09</v>
      </c>
      <c r="W23" s="10">
        <v>7.91</v>
      </c>
      <c r="X23" s="10">
        <v>0.68</v>
      </c>
      <c r="Y23" s="10">
        <v>0.49</v>
      </c>
      <c r="Z23" s="10">
        <v>0.3</v>
      </c>
      <c r="AA23" s="10">
        <v>0.17</v>
      </c>
      <c r="AB23" s="11">
        <v>0.06</v>
      </c>
      <c r="AC23" s="9" t="s">
        <v>306</v>
      </c>
      <c r="AD23" s="10" t="s">
        <v>312</v>
      </c>
      <c r="AE23" s="10" t="s">
        <v>271</v>
      </c>
      <c r="AF23" s="11" t="s">
        <v>295</v>
      </c>
    </row>
    <row r="24" spans="1:37" x14ac:dyDescent="0.35">
      <c r="A24" t="s">
        <v>52</v>
      </c>
      <c r="B24" s="9" t="s">
        <v>300</v>
      </c>
      <c r="C24" s="10" t="s">
        <v>312</v>
      </c>
      <c r="D24" s="10" t="s">
        <v>271</v>
      </c>
      <c r="E24" s="11" t="s">
        <v>294</v>
      </c>
      <c r="F24" s="10"/>
      <c r="G24" t="s">
        <v>52</v>
      </c>
      <c r="H24" s="9">
        <v>0.27</v>
      </c>
      <c r="I24" s="10">
        <v>6.7</v>
      </c>
      <c r="J24" s="10">
        <v>1.82</v>
      </c>
      <c r="K24" s="10">
        <v>0.13200000000000001</v>
      </c>
      <c r="L24" s="10">
        <v>-3.0000000000000001E-3</v>
      </c>
      <c r="M24" s="10">
        <v>0.71</v>
      </c>
      <c r="N24" s="10">
        <v>61</v>
      </c>
      <c r="O24" s="19">
        <v>373</v>
      </c>
      <c r="P24" s="10">
        <v>0.01</v>
      </c>
      <c r="Q24" s="10">
        <v>9.91</v>
      </c>
      <c r="R24" s="10">
        <v>0.79</v>
      </c>
      <c r="S24" s="10">
        <v>0.08</v>
      </c>
      <c r="T24" s="10">
        <v>0.08</v>
      </c>
      <c r="U24" s="10">
        <v>3.07</v>
      </c>
      <c r="V24" s="10">
        <v>78.14</v>
      </c>
      <c r="W24" s="10">
        <v>6.26</v>
      </c>
      <c r="X24" s="10">
        <v>0.72</v>
      </c>
      <c r="Y24" s="10">
        <v>0.45</v>
      </c>
      <c r="Z24" s="10">
        <v>0.3</v>
      </c>
      <c r="AA24" s="10">
        <v>0.13</v>
      </c>
      <c r="AB24" s="11">
        <v>0.06</v>
      </c>
      <c r="AC24" s="9" t="s">
        <v>300</v>
      </c>
      <c r="AD24" s="10" t="s">
        <v>312</v>
      </c>
      <c r="AE24" s="10" t="s">
        <v>271</v>
      </c>
      <c r="AF24" s="11" t="s">
        <v>294</v>
      </c>
    </row>
    <row r="25" spans="1:37" x14ac:dyDescent="0.35">
      <c r="A25" t="s">
        <v>53</v>
      </c>
      <c r="B25" s="9" t="s">
        <v>300</v>
      </c>
      <c r="C25" s="10" t="s">
        <v>312</v>
      </c>
      <c r="D25" s="10" t="s">
        <v>271</v>
      </c>
      <c r="E25" s="11" t="s">
        <v>294</v>
      </c>
      <c r="F25" s="10"/>
      <c r="G25" t="s">
        <v>53</v>
      </c>
      <c r="H25" s="9">
        <v>0.24</v>
      </c>
      <c r="I25" s="10">
        <v>4</v>
      </c>
      <c r="J25" s="10">
        <v>1.7090000000000001</v>
      </c>
      <c r="K25" s="10">
        <v>0.11600000000000001</v>
      </c>
      <c r="L25" s="10">
        <v>-4.0000000000000001E-3</v>
      </c>
      <c r="M25" s="10">
        <v>0.65</v>
      </c>
      <c r="N25" s="10">
        <v>67</v>
      </c>
      <c r="O25" s="19">
        <v>344</v>
      </c>
      <c r="P25" s="10">
        <v>0.01</v>
      </c>
      <c r="Q25" s="10">
        <v>10.26</v>
      </c>
      <c r="R25" s="10">
        <v>0.79</v>
      </c>
      <c r="S25" s="10">
        <v>0.09</v>
      </c>
      <c r="T25" s="10">
        <v>0.16</v>
      </c>
      <c r="U25" s="10">
        <v>3.04</v>
      </c>
      <c r="V25" s="10">
        <v>78.36</v>
      </c>
      <c r="W25" s="10">
        <v>5.96</v>
      </c>
      <c r="X25" s="10">
        <v>0.65</v>
      </c>
      <c r="Y25" s="10">
        <v>0.39</v>
      </c>
      <c r="Z25" s="10">
        <v>0.27</v>
      </c>
      <c r="AA25" s="10">
        <v>0.11</v>
      </c>
      <c r="AB25" s="11">
        <v>0.04</v>
      </c>
      <c r="AC25" s="9" t="s">
        <v>300</v>
      </c>
      <c r="AD25" s="10" t="s">
        <v>312</v>
      </c>
      <c r="AE25" s="10" t="s">
        <v>271</v>
      </c>
      <c r="AF25" s="11" t="s">
        <v>294</v>
      </c>
    </row>
    <row r="26" spans="1:37" x14ac:dyDescent="0.35">
      <c r="A26" t="s">
        <v>54</v>
      </c>
      <c r="B26" s="9" t="s">
        <v>307</v>
      </c>
      <c r="C26" s="10" t="s">
        <v>312</v>
      </c>
      <c r="D26" s="10" t="s">
        <v>271</v>
      </c>
      <c r="E26" s="11" t="s">
        <v>295</v>
      </c>
      <c r="F26" s="10"/>
      <c r="G26" t="s">
        <v>54</v>
      </c>
      <c r="H26" s="9">
        <v>0.36</v>
      </c>
      <c r="I26" s="10">
        <v>7.6</v>
      </c>
      <c r="J26" s="10">
        <v>2.052</v>
      </c>
      <c r="K26" s="10">
        <v>0.151</v>
      </c>
      <c r="L26" s="10">
        <v>-1E-3</v>
      </c>
      <c r="M26" s="10">
        <v>0.5</v>
      </c>
      <c r="N26" s="10">
        <v>49</v>
      </c>
      <c r="O26" s="19">
        <v>283</v>
      </c>
      <c r="P26" s="10">
        <v>0.01</v>
      </c>
      <c r="Q26" s="10">
        <v>13.76</v>
      </c>
      <c r="R26" s="10">
        <v>1.01</v>
      </c>
      <c r="S26" s="10">
        <v>0.05</v>
      </c>
      <c r="T26" s="10">
        <v>0.08</v>
      </c>
      <c r="U26" s="10">
        <v>2.25</v>
      </c>
      <c r="V26" s="10">
        <v>71.73</v>
      </c>
      <c r="W26" s="10">
        <v>10.47</v>
      </c>
      <c r="X26" s="10">
        <v>0.74</v>
      </c>
      <c r="Y26" s="10">
        <v>0.41</v>
      </c>
      <c r="Z26" s="10">
        <v>0.33</v>
      </c>
      <c r="AA26" s="10">
        <v>0.12</v>
      </c>
      <c r="AB26" s="11">
        <v>0.06</v>
      </c>
      <c r="AC26" s="9" t="s">
        <v>307</v>
      </c>
      <c r="AD26" s="10" t="s">
        <v>312</v>
      </c>
      <c r="AE26" s="10" t="s">
        <v>271</v>
      </c>
      <c r="AF26" s="11" t="s">
        <v>295</v>
      </c>
    </row>
    <row r="27" spans="1:37" x14ac:dyDescent="0.35">
      <c r="A27" t="s">
        <v>55</v>
      </c>
      <c r="B27" s="9" t="s">
        <v>299</v>
      </c>
      <c r="C27" s="10" t="s">
        <v>312</v>
      </c>
      <c r="D27" s="10" t="s">
        <v>272</v>
      </c>
      <c r="E27" s="11" t="s">
        <v>294</v>
      </c>
      <c r="F27" s="10"/>
      <c r="G27" t="s">
        <v>55</v>
      </c>
      <c r="H27" s="9">
        <v>0.23</v>
      </c>
      <c r="I27" s="10">
        <v>4.9000000000000004</v>
      </c>
      <c r="J27" s="10">
        <v>1.5960000000000001</v>
      </c>
      <c r="K27" s="10">
        <v>0.114</v>
      </c>
      <c r="L27" s="10">
        <v>-4.0000000000000001E-3</v>
      </c>
      <c r="M27" s="10">
        <v>0.36</v>
      </c>
      <c r="N27" s="10">
        <v>60</v>
      </c>
      <c r="O27" s="19">
        <v>293</v>
      </c>
      <c r="P27" s="10">
        <v>0.01</v>
      </c>
      <c r="Q27" s="10">
        <v>8.76</v>
      </c>
      <c r="R27" s="10">
        <v>0.64</v>
      </c>
      <c r="S27" s="10">
        <v>0.13</v>
      </c>
      <c r="T27" s="10">
        <v>0.2</v>
      </c>
      <c r="U27" s="10">
        <v>3.46</v>
      </c>
      <c r="V27" s="10">
        <v>78.39</v>
      </c>
      <c r="W27" s="10">
        <v>6.8</v>
      </c>
      <c r="X27" s="10">
        <v>0.73</v>
      </c>
      <c r="Y27" s="10">
        <v>0.42</v>
      </c>
      <c r="Z27" s="10">
        <v>0.31</v>
      </c>
      <c r="AA27" s="10">
        <v>0.11</v>
      </c>
      <c r="AB27" s="11">
        <v>0.04</v>
      </c>
      <c r="AC27" s="9" t="s">
        <v>299</v>
      </c>
      <c r="AD27" s="10" t="s">
        <v>312</v>
      </c>
      <c r="AE27" s="10" t="s">
        <v>272</v>
      </c>
      <c r="AF27" s="11" t="s">
        <v>294</v>
      </c>
    </row>
    <row r="28" spans="1:37" x14ac:dyDescent="0.35">
      <c r="A28" t="s">
        <v>56</v>
      </c>
      <c r="B28" s="9" t="s">
        <v>303</v>
      </c>
      <c r="C28" s="10" t="s">
        <v>312</v>
      </c>
      <c r="D28" s="10" t="s">
        <v>271</v>
      </c>
      <c r="E28" s="11" t="s">
        <v>294</v>
      </c>
      <c r="F28" s="10"/>
      <c r="G28" t="s">
        <v>56</v>
      </c>
      <c r="H28" s="9">
        <v>0.26</v>
      </c>
      <c r="I28" s="10">
        <v>4</v>
      </c>
      <c r="J28" s="10">
        <v>1.8220000000000001</v>
      </c>
      <c r="K28" s="10">
        <v>0.13900000000000001</v>
      </c>
      <c r="L28" s="10">
        <v>-3.0000000000000001E-3</v>
      </c>
      <c r="M28" s="10">
        <v>0.66</v>
      </c>
      <c r="N28" s="10">
        <v>58</v>
      </c>
      <c r="O28" s="19">
        <v>282</v>
      </c>
      <c r="P28" s="10">
        <v>0.01</v>
      </c>
      <c r="Q28" s="10">
        <v>11.73</v>
      </c>
      <c r="R28" s="10">
        <v>0.96</v>
      </c>
      <c r="S28" s="10">
        <v>0.09</v>
      </c>
      <c r="T28" s="10">
        <v>0.15</v>
      </c>
      <c r="U28" s="10">
        <v>2.76</v>
      </c>
      <c r="V28" s="10">
        <v>75.09</v>
      </c>
      <c r="W28" s="10">
        <v>7.65</v>
      </c>
      <c r="X28" s="10">
        <v>0.7</v>
      </c>
      <c r="Y28" s="10">
        <v>0.4</v>
      </c>
      <c r="Z28" s="10">
        <v>0.3</v>
      </c>
      <c r="AA28" s="10">
        <v>0.11</v>
      </c>
      <c r="AB28" s="11">
        <v>0.05</v>
      </c>
      <c r="AC28" s="9" t="s">
        <v>303</v>
      </c>
      <c r="AD28" s="10" t="s">
        <v>312</v>
      </c>
      <c r="AE28" s="10" t="s">
        <v>271</v>
      </c>
      <c r="AF28" s="11" t="s">
        <v>294</v>
      </c>
    </row>
    <row r="29" spans="1:37" x14ac:dyDescent="0.35">
      <c r="A29" t="s">
        <v>57</v>
      </c>
      <c r="B29" s="9" t="s">
        <v>300</v>
      </c>
      <c r="C29" s="10" t="s">
        <v>312</v>
      </c>
      <c r="D29" s="10" t="s">
        <v>271</v>
      </c>
      <c r="E29" s="11" t="s">
        <v>294</v>
      </c>
      <c r="F29" s="10"/>
      <c r="G29" t="s">
        <v>57</v>
      </c>
      <c r="H29" s="9">
        <v>0.24</v>
      </c>
      <c r="I29" s="10">
        <v>5.8</v>
      </c>
      <c r="J29" s="10">
        <v>1.7949999999999999</v>
      </c>
      <c r="K29" s="10">
        <v>0.13500000000000001</v>
      </c>
      <c r="L29" s="10">
        <v>-3.0000000000000001E-3</v>
      </c>
      <c r="M29" s="10">
        <v>0.78</v>
      </c>
      <c r="N29" s="10">
        <v>62</v>
      </c>
      <c r="O29" s="19">
        <v>361</v>
      </c>
      <c r="P29" s="10">
        <v>0.01</v>
      </c>
      <c r="Q29" s="10">
        <v>10.24</v>
      </c>
      <c r="R29" s="10">
        <v>0.74</v>
      </c>
      <c r="S29" s="10">
        <v>0.09</v>
      </c>
      <c r="T29" s="10">
        <v>0.14000000000000001</v>
      </c>
      <c r="U29" s="10">
        <v>2.93</v>
      </c>
      <c r="V29" s="10">
        <v>78.290000000000006</v>
      </c>
      <c r="W29" s="10">
        <v>5.98</v>
      </c>
      <c r="X29" s="10">
        <v>0.66</v>
      </c>
      <c r="Y29" s="10">
        <v>0.4</v>
      </c>
      <c r="Z29" s="10">
        <v>0.28000000000000003</v>
      </c>
      <c r="AA29" s="10">
        <v>0.11</v>
      </c>
      <c r="AB29" s="11">
        <v>0.05</v>
      </c>
      <c r="AC29" s="9" t="s">
        <v>300</v>
      </c>
      <c r="AD29" s="10" t="s">
        <v>312</v>
      </c>
      <c r="AE29" s="10" t="s">
        <v>271</v>
      </c>
      <c r="AF29" s="11" t="s">
        <v>294</v>
      </c>
    </row>
    <row r="30" spans="1:37" x14ac:dyDescent="0.35">
      <c r="A30" t="s">
        <v>58</v>
      </c>
      <c r="B30" s="9" t="s">
        <v>300</v>
      </c>
      <c r="C30" s="10" t="s">
        <v>312</v>
      </c>
      <c r="D30" s="10" t="s">
        <v>271</v>
      </c>
      <c r="E30" s="11" t="s">
        <v>294</v>
      </c>
      <c r="F30" s="10"/>
      <c r="G30" t="s">
        <v>58</v>
      </c>
      <c r="H30" s="9">
        <v>0.26</v>
      </c>
      <c r="I30" s="10">
        <v>6.6</v>
      </c>
      <c r="J30" s="10">
        <v>1.802</v>
      </c>
      <c r="K30" s="10">
        <v>0.13</v>
      </c>
      <c r="L30" s="10">
        <v>-4.0000000000000001E-3</v>
      </c>
      <c r="M30" s="10">
        <v>0.84</v>
      </c>
      <c r="N30" s="10">
        <v>62</v>
      </c>
      <c r="O30" s="19">
        <v>385</v>
      </c>
      <c r="P30" s="10">
        <v>0.01</v>
      </c>
      <c r="Q30" s="10">
        <v>11.08</v>
      </c>
      <c r="R30" s="10">
        <v>0.82</v>
      </c>
      <c r="S30" s="10">
        <v>0.09</v>
      </c>
      <c r="T30" s="10">
        <v>0.16</v>
      </c>
      <c r="U30" s="10">
        <v>2.65</v>
      </c>
      <c r="V30" s="10">
        <v>77.430000000000007</v>
      </c>
      <c r="W30" s="10">
        <v>6.87</v>
      </c>
      <c r="X30" s="10">
        <v>0.63</v>
      </c>
      <c r="Y30" s="10">
        <v>0.39</v>
      </c>
      <c r="Z30" s="10">
        <v>0.28999999999999998</v>
      </c>
      <c r="AA30" s="10">
        <v>0.11</v>
      </c>
      <c r="AB30" s="11">
        <v>0.05</v>
      </c>
      <c r="AC30" s="9" t="s">
        <v>300</v>
      </c>
      <c r="AD30" s="10" t="s">
        <v>312</v>
      </c>
      <c r="AE30" s="10" t="s">
        <v>271</v>
      </c>
      <c r="AF30" s="11" t="s">
        <v>294</v>
      </c>
    </row>
    <row r="31" spans="1:37" x14ac:dyDescent="0.35">
      <c r="A31" t="s">
        <v>59</v>
      </c>
      <c r="B31" s="9" t="s">
        <v>299</v>
      </c>
      <c r="C31" s="10" t="s">
        <v>312</v>
      </c>
      <c r="D31" s="10" t="s">
        <v>272</v>
      </c>
      <c r="E31" s="11" t="s">
        <v>296</v>
      </c>
      <c r="F31" s="10"/>
      <c r="G31" t="s">
        <v>59</v>
      </c>
      <c r="H31" s="9">
        <v>0.2</v>
      </c>
      <c r="I31" s="10">
        <v>4.7</v>
      </c>
      <c r="J31" s="10">
        <v>1.569</v>
      </c>
      <c r="K31" s="10">
        <v>8.6999999999999994E-2</v>
      </c>
      <c r="L31" s="10">
        <v>-2E-3</v>
      </c>
      <c r="M31" s="10">
        <v>0.47</v>
      </c>
      <c r="N31" s="10">
        <v>74</v>
      </c>
      <c r="O31" s="19">
        <v>280</v>
      </c>
      <c r="P31" s="10">
        <v>0.01</v>
      </c>
      <c r="Q31" s="10">
        <v>12.96</v>
      </c>
      <c r="R31" s="10">
        <v>1.0900000000000001</v>
      </c>
      <c r="S31" s="10">
        <v>0.13</v>
      </c>
      <c r="T31" s="10">
        <v>0.26</v>
      </c>
      <c r="U31" s="10">
        <v>2.0499999999999998</v>
      </c>
      <c r="V31" s="10">
        <v>73.17</v>
      </c>
      <c r="W31" s="10">
        <v>9.0399999999999991</v>
      </c>
      <c r="X31" s="10">
        <v>0.5</v>
      </c>
      <c r="Y31" s="10">
        <v>0.36</v>
      </c>
      <c r="Z31" s="10">
        <v>0.28000000000000003</v>
      </c>
      <c r="AA31" s="10">
        <v>0.11</v>
      </c>
      <c r="AB31" s="11">
        <v>0.04</v>
      </c>
      <c r="AC31" s="9" t="s">
        <v>299</v>
      </c>
      <c r="AD31" s="10" t="s">
        <v>312</v>
      </c>
      <c r="AE31" s="10" t="s">
        <v>272</v>
      </c>
      <c r="AF31" s="11" t="s">
        <v>296</v>
      </c>
    </row>
    <row r="32" spans="1:37" x14ac:dyDescent="0.35">
      <c r="A32" t="s">
        <v>60</v>
      </c>
      <c r="B32" s="9" t="s">
        <v>299</v>
      </c>
      <c r="C32" s="10" t="s">
        <v>312</v>
      </c>
      <c r="D32" s="10" t="s">
        <v>272</v>
      </c>
      <c r="E32" s="11" t="s">
        <v>296</v>
      </c>
      <c r="F32" s="10"/>
      <c r="G32" t="s">
        <v>60</v>
      </c>
      <c r="H32" s="9">
        <v>0.23</v>
      </c>
      <c r="I32" s="10">
        <v>7</v>
      </c>
      <c r="J32" s="10">
        <v>1.647</v>
      </c>
      <c r="K32" s="10">
        <v>0.11899999999999999</v>
      </c>
      <c r="L32" s="10">
        <v>-3.0000000000000001E-3</v>
      </c>
      <c r="M32" s="10">
        <v>0.66</v>
      </c>
      <c r="N32" s="10">
        <v>61</v>
      </c>
      <c r="O32" s="19">
        <v>327</v>
      </c>
      <c r="P32" s="10">
        <v>0.01</v>
      </c>
      <c r="Q32" s="10">
        <v>9.56</v>
      </c>
      <c r="R32" s="10">
        <v>0.67</v>
      </c>
      <c r="S32" s="10">
        <v>0.09</v>
      </c>
      <c r="T32" s="10">
        <v>0.15</v>
      </c>
      <c r="U32" s="10">
        <v>3.16</v>
      </c>
      <c r="V32" s="10">
        <v>79.489999999999995</v>
      </c>
      <c r="W32" s="10">
        <v>5.39</v>
      </c>
      <c r="X32" s="10">
        <v>0.66</v>
      </c>
      <c r="Y32" s="10">
        <v>0.39</v>
      </c>
      <c r="Z32" s="10">
        <v>0.27</v>
      </c>
      <c r="AA32" s="10">
        <v>0.11</v>
      </c>
      <c r="AB32" s="11">
        <v>0.04</v>
      </c>
      <c r="AC32" s="9" t="s">
        <v>299</v>
      </c>
      <c r="AD32" s="10" t="s">
        <v>312</v>
      </c>
      <c r="AE32" s="10" t="s">
        <v>272</v>
      </c>
      <c r="AF32" s="11" t="s">
        <v>296</v>
      </c>
    </row>
    <row r="33" spans="1:32" x14ac:dyDescent="0.35">
      <c r="A33" t="s">
        <v>61</v>
      </c>
      <c r="B33" s="9" t="s">
        <v>299</v>
      </c>
      <c r="C33" s="10" t="s">
        <v>312</v>
      </c>
      <c r="D33" s="10" t="s">
        <v>272</v>
      </c>
      <c r="E33" s="11" t="s">
        <v>294</v>
      </c>
      <c r="F33" s="10"/>
      <c r="G33" t="s">
        <v>61</v>
      </c>
      <c r="H33" s="9">
        <v>0.2</v>
      </c>
      <c r="I33" s="10">
        <v>6.2</v>
      </c>
      <c r="J33" s="10">
        <v>1.726</v>
      </c>
      <c r="K33" s="10">
        <v>0.13700000000000001</v>
      </c>
      <c r="L33" s="10">
        <v>-5.0000000000000001E-3</v>
      </c>
      <c r="M33" s="10">
        <v>0.52</v>
      </c>
      <c r="N33" s="10">
        <v>69</v>
      </c>
      <c r="O33" s="19">
        <v>458</v>
      </c>
      <c r="P33" s="10">
        <v>0.01</v>
      </c>
      <c r="Q33" s="10">
        <v>10.029999999999999</v>
      </c>
      <c r="R33" s="10">
        <v>0.8</v>
      </c>
      <c r="S33" s="10">
        <v>0.11</v>
      </c>
      <c r="T33" s="10">
        <v>0.17</v>
      </c>
      <c r="U33" s="10">
        <v>3.39</v>
      </c>
      <c r="V33" s="10">
        <v>78.23</v>
      </c>
      <c r="W33" s="10">
        <v>5.74</v>
      </c>
      <c r="X33" s="10">
        <v>0.71</v>
      </c>
      <c r="Y33" s="10">
        <v>0.4</v>
      </c>
      <c r="Z33" s="10">
        <v>0.27</v>
      </c>
      <c r="AA33" s="10">
        <v>0.1</v>
      </c>
      <c r="AB33" s="11">
        <v>0.05</v>
      </c>
      <c r="AC33" s="9" t="s">
        <v>299</v>
      </c>
      <c r="AD33" s="10" t="s">
        <v>312</v>
      </c>
      <c r="AE33" s="10" t="s">
        <v>272</v>
      </c>
      <c r="AF33" s="11" t="s">
        <v>294</v>
      </c>
    </row>
    <row r="34" spans="1:32" x14ac:dyDescent="0.35">
      <c r="A34" t="s">
        <v>62</v>
      </c>
      <c r="B34" s="9" t="s">
        <v>299</v>
      </c>
      <c r="C34" s="10" t="s">
        <v>312</v>
      </c>
      <c r="D34" s="10" t="s">
        <v>272</v>
      </c>
      <c r="E34" s="11" t="s">
        <v>294</v>
      </c>
      <c r="F34" s="10"/>
      <c r="G34" t="s">
        <v>62</v>
      </c>
      <c r="H34" s="9">
        <v>0.25</v>
      </c>
      <c r="I34" s="10">
        <v>7.4</v>
      </c>
      <c r="J34" s="10">
        <v>1.7749999999999999</v>
      </c>
      <c r="K34" s="10">
        <v>0.115</v>
      </c>
      <c r="L34" s="10">
        <v>-3.0000000000000001E-3</v>
      </c>
      <c r="M34" s="10">
        <v>0.61</v>
      </c>
      <c r="N34" s="10">
        <v>65</v>
      </c>
      <c r="O34" s="19">
        <v>267</v>
      </c>
      <c r="P34" s="10">
        <v>0.02</v>
      </c>
      <c r="Q34" s="10">
        <v>11.02</v>
      </c>
      <c r="R34" s="10">
        <v>0.96</v>
      </c>
      <c r="S34" s="10">
        <v>0.08</v>
      </c>
      <c r="T34" s="10">
        <v>0.15</v>
      </c>
      <c r="U34" s="10">
        <v>3.03</v>
      </c>
      <c r="V34" s="10">
        <v>76.510000000000005</v>
      </c>
      <c r="W34" s="10">
        <v>6.75</v>
      </c>
      <c r="X34" s="10">
        <v>0.66</v>
      </c>
      <c r="Y34" s="10">
        <v>0.39</v>
      </c>
      <c r="Z34" s="10">
        <v>0.28000000000000003</v>
      </c>
      <c r="AA34" s="10">
        <v>0.11</v>
      </c>
      <c r="AB34" s="11">
        <v>0.05</v>
      </c>
      <c r="AC34" s="9" t="s">
        <v>299</v>
      </c>
      <c r="AD34" s="10" t="s">
        <v>312</v>
      </c>
      <c r="AE34" s="10" t="s">
        <v>272</v>
      </c>
      <c r="AF34" s="11" t="s">
        <v>294</v>
      </c>
    </row>
    <row r="35" spans="1:32" x14ac:dyDescent="0.35">
      <c r="A35" t="s">
        <v>63</v>
      </c>
      <c r="B35" s="9" t="s">
        <v>300</v>
      </c>
      <c r="C35" s="10" t="s">
        <v>312</v>
      </c>
      <c r="D35" s="10" t="s">
        <v>271</v>
      </c>
      <c r="E35" s="11" t="s">
        <v>294</v>
      </c>
      <c r="F35" s="10"/>
      <c r="G35" t="s">
        <v>63</v>
      </c>
      <c r="H35" s="9">
        <v>0.25</v>
      </c>
      <c r="I35" s="10">
        <v>4.8</v>
      </c>
      <c r="J35" s="10">
        <v>1.671</v>
      </c>
      <c r="K35" s="10">
        <v>0.114</v>
      </c>
      <c r="L35" s="10">
        <v>-3.0000000000000001E-3</v>
      </c>
      <c r="M35" s="10">
        <v>0.74</v>
      </c>
      <c r="N35" s="10">
        <v>68</v>
      </c>
      <c r="O35" s="19">
        <v>346</v>
      </c>
      <c r="P35" s="10">
        <v>0.01</v>
      </c>
      <c r="Q35" s="10">
        <v>10.99</v>
      </c>
      <c r="R35" s="10">
        <v>0.87</v>
      </c>
      <c r="S35" s="10">
        <v>0.1</v>
      </c>
      <c r="T35" s="10">
        <v>0.18</v>
      </c>
      <c r="U35" s="10">
        <v>2.67</v>
      </c>
      <c r="V35" s="10">
        <v>77.05</v>
      </c>
      <c r="W35" s="10">
        <v>6.65</v>
      </c>
      <c r="X35" s="10">
        <v>0.63</v>
      </c>
      <c r="Y35" s="10">
        <v>0.38</v>
      </c>
      <c r="Z35" s="10">
        <v>0.28000000000000003</v>
      </c>
      <c r="AA35" s="10">
        <v>0.11</v>
      </c>
      <c r="AB35" s="11">
        <v>0.04</v>
      </c>
      <c r="AC35" s="9" t="s">
        <v>300</v>
      </c>
      <c r="AD35" s="10" t="s">
        <v>312</v>
      </c>
      <c r="AE35" s="10" t="s">
        <v>271</v>
      </c>
      <c r="AF35" s="11" t="s">
        <v>294</v>
      </c>
    </row>
    <row r="36" spans="1:32" x14ac:dyDescent="0.35">
      <c r="A36" t="s">
        <v>64</v>
      </c>
      <c r="B36" s="9" t="s">
        <v>304</v>
      </c>
      <c r="C36" s="10" t="s">
        <v>312</v>
      </c>
      <c r="D36" s="10" t="s">
        <v>271</v>
      </c>
      <c r="E36" s="11" t="s">
        <v>294</v>
      </c>
      <c r="F36" s="10"/>
      <c r="G36" t="s">
        <v>64</v>
      </c>
      <c r="H36" s="9">
        <v>0.22</v>
      </c>
      <c r="I36" s="10">
        <v>6.4</v>
      </c>
      <c r="J36" s="10">
        <v>1.6279999999999999</v>
      </c>
      <c r="K36" s="10">
        <v>0.115</v>
      </c>
      <c r="L36" s="10">
        <v>-4.0000000000000001E-3</v>
      </c>
      <c r="M36" s="10">
        <v>0.68</v>
      </c>
      <c r="N36" s="10">
        <v>68</v>
      </c>
      <c r="O36" s="19">
        <v>367</v>
      </c>
      <c r="P36" s="10">
        <v>0.01</v>
      </c>
      <c r="Q36" s="10">
        <v>10.78</v>
      </c>
      <c r="R36" s="10">
        <v>0.79</v>
      </c>
      <c r="S36" s="10">
        <v>0.09</v>
      </c>
      <c r="T36" s="10">
        <v>0.16</v>
      </c>
      <c r="U36" s="10">
        <v>3</v>
      </c>
      <c r="V36" s="10">
        <v>78.33</v>
      </c>
      <c r="W36" s="10">
        <v>6.14</v>
      </c>
      <c r="X36" s="10">
        <v>0.61</v>
      </c>
      <c r="Y36" s="10">
        <v>0.37</v>
      </c>
      <c r="Z36" s="10">
        <v>0.26</v>
      </c>
      <c r="AA36" s="10">
        <v>0.11</v>
      </c>
      <c r="AB36" s="11">
        <v>0.05</v>
      </c>
      <c r="AC36" s="9" t="s">
        <v>304</v>
      </c>
      <c r="AD36" s="10" t="s">
        <v>312</v>
      </c>
      <c r="AE36" s="10" t="s">
        <v>271</v>
      </c>
      <c r="AF36" s="11" t="s">
        <v>294</v>
      </c>
    </row>
    <row r="37" spans="1:32" x14ac:dyDescent="0.35">
      <c r="A37" t="s">
        <v>65</v>
      </c>
      <c r="B37" s="9" t="s">
        <v>300</v>
      </c>
      <c r="C37" s="10" t="s">
        <v>312</v>
      </c>
      <c r="D37" s="10" t="s">
        <v>271</v>
      </c>
      <c r="E37" s="11" t="s">
        <v>294</v>
      </c>
      <c r="F37" s="10"/>
      <c r="G37" t="s">
        <v>65</v>
      </c>
      <c r="H37" s="9">
        <v>0.24</v>
      </c>
      <c r="I37" s="10">
        <v>6.7</v>
      </c>
      <c r="J37" s="10">
        <v>1.746</v>
      </c>
      <c r="K37" s="10">
        <v>0.129</v>
      </c>
      <c r="L37" s="10">
        <v>-3.0000000000000001E-3</v>
      </c>
      <c r="M37" s="10">
        <v>0.75</v>
      </c>
      <c r="N37" s="10">
        <v>63</v>
      </c>
      <c r="O37" s="19">
        <v>378</v>
      </c>
      <c r="P37" s="10">
        <v>0.02</v>
      </c>
      <c r="Q37" s="10">
        <v>10.61</v>
      </c>
      <c r="R37" s="10">
        <v>0.74</v>
      </c>
      <c r="S37" s="10">
        <v>0.08</v>
      </c>
      <c r="T37" s="10">
        <v>0.13</v>
      </c>
      <c r="U37" s="10">
        <v>2.98</v>
      </c>
      <c r="V37" s="10">
        <v>77.930000000000007</v>
      </c>
      <c r="W37" s="10">
        <v>6.06</v>
      </c>
      <c r="X37" s="10">
        <v>0.63</v>
      </c>
      <c r="Y37" s="10">
        <v>0.39</v>
      </c>
      <c r="Z37" s="10">
        <v>0.3</v>
      </c>
      <c r="AA37" s="10">
        <v>0.1</v>
      </c>
      <c r="AB37" s="11">
        <v>0.04</v>
      </c>
      <c r="AC37" s="9" t="s">
        <v>300</v>
      </c>
      <c r="AD37" s="10" t="s">
        <v>312</v>
      </c>
      <c r="AE37" s="10" t="s">
        <v>271</v>
      </c>
      <c r="AF37" s="11" t="s">
        <v>294</v>
      </c>
    </row>
    <row r="38" spans="1:32" x14ac:dyDescent="0.35">
      <c r="A38" t="s">
        <v>66</v>
      </c>
      <c r="B38" s="9" t="s">
        <v>300</v>
      </c>
      <c r="C38" s="10" t="s">
        <v>312</v>
      </c>
      <c r="D38" s="10" t="s">
        <v>271</v>
      </c>
      <c r="E38" s="11" t="s">
        <v>294</v>
      </c>
      <c r="F38" s="10"/>
      <c r="G38" t="s">
        <v>66</v>
      </c>
      <c r="H38" s="9">
        <v>0.25</v>
      </c>
      <c r="I38" s="10">
        <v>5.9</v>
      </c>
      <c r="J38" s="10">
        <v>1.6870000000000001</v>
      </c>
      <c r="K38" s="10">
        <v>0.121</v>
      </c>
      <c r="L38" s="10">
        <v>-4.0000000000000001E-3</v>
      </c>
      <c r="M38" s="10">
        <v>0.7</v>
      </c>
      <c r="N38" s="10">
        <v>66</v>
      </c>
      <c r="O38" s="19">
        <v>360</v>
      </c>
      <c r="P38" s="10">
        <v>0.01</v>
      </c>
      <c r="Q38" s="10">
        <v>10.59</v>
      </c>
      <c r="R38" s="10">
        <v>0.79</v>
      </c>
      <c r="S38" s="10">
        <v>0.08</v>
      </c>
      <c r="T38" s="10">
        <v>0.16</v>
      </c>
      <c r="U38" s="10">
        <v>3.04</v>
      </c>
      <c r="V38" s="10">
        <v>77.8</v>
      </c>
      <c r="W38" s="10">
        <v>6.07</v>
      </c>
      <c r="X38" s="10">
        <v>0.63</v>
      </c>
      <c r="Y38" s="10">
        <v>0.39</v>
      </c>
      <c r="Z38" s="10">
        <v>0.28000000000000003</v>
      </c>
      <c r="AA38" s="10">
        <v>0.11</v>
      </c>
      <c r="AB38" s="11">
        <v>0.06</v>
      </c>
      <c r="AC38" s="9" t="s">
        <v>300</v>
      </c>
      <c r="AD38" s="10" t="s">
        <v>312</v>
      </c>
      <c r="AE38" s="10" t="s">
        <v>271</v>
      </c>
      <c r="AF38" s="11" t="s">
        <v>294</v>
      </c>
    </row>
    <row r="39" spans="1:32" x14ac:dyDescent="0.35">
      <c r="A39" t="s">
        <v>67</v>
      </c>
      <c r="B39" s="9" t="s">
        <v>299</v>
      </c>
      <c r="C39" s="10" t="s">
        <v>312</v>
      </c>
      <c r="D39" s="10" t="s">
        <v>272</v>
      </c>
      <c r="E39" s="11" t="s">
        <v>296</v>
      </c>
      <c r="F39" s="10"/>
      <c r="G39" t="s">
        <v>67</v>
      </c>
      <c r="H39" s="9">
        <v>0.25</v>
      </c>
      <c r="I39" s="10">
        <v>5</v>
      </c>
      <c r="J39" s="10">
        <v>1.7629999999999999</v>
      </c>
      <c r="K39" s="10">
        <v>0.10299999999999999</v>
      </c>
      <c r="L39" s="10">
        <v>-3.0000000000000001E-3</v>
      </c>
      <c r="M39" s="10">
        <v>0.86</v>
      </c>
      <c r="N39" s="10">
        <v>60</v>
      </c>
      <c r="O39" s="19">
        <v>272</v>
      </c>
      <c r="P39" s="10">
        <v>0.01</v>
      </c>
      <c r="Q39" s="10">
        <v>12.4</v>
      </c>
      <c r="R39" s="10">
        <v>1.1599999999999999</v>
      </c>
      <c r="S39" s="10">
        <v>0.1</v>
      </c>
      <c r="T39" s="10">
        <v>0.19</v>
      </c>
      <c r="U39" s="10">
        <v>2.06</v>
      </c>
      <c r="V39" s="10">
        <v>74.540000000000006</v>
      </c>
      <c r="W39" s="10">
        <v>8.06</v>
      </c>
      <c r="X39" s="10">
        <v>0.61</v>
      </c>
      <c r="Y39" s="10">
        <v>0.37</v>
      </c>
      <c r="Z39" s="10">
        <v>0.31</v>
      </c>
      <c r="AA39" s="10">
        <v>0.12</v>
      </c>
      <c r="AB39" s="11">
        <v>0.06</v>
      </c>
      <c r="AC39" s="9" t="s">
        <v>299</v>
      </c>
      <c r="AD39" s="10" t="s">
        <v>312</v>
      </c>
      <c r="AE39" s="10" t="s">
        <v>272</v>
      </c>
      <c r="AF39" s="11" t="s">
        <v>296</v>
      </c>
    </row>
    <row r="40" spans="1:32" x14ac:dyDescent="0.35">
      <c r="A40" t="s">
        <v>68</v>
      </c>
      <c r="B40" s="9" t="s">
        <v>299</v>
      </c>
      <c r="C40" s="10" t="s">
        <v>312</v>
      </c>
      <c r="D40" s="10" t="s">
        <v>272</v>
      </c>
      <c r="E40" s="11" t="s">
        <v>296</v>
      </c>
      <c r="F40" s="10"/>
      <c r="G40" t="s">
        <v>68</v>
      </c>
      <c r="H40" s="9">
        <v>0.2</v>
      </c>
      <c r="I40" s="10">
        <v>4</v>
      </c>
      <c r="J40" s="10">
        <v>1.472</v>
      </c>
      <c r="K40" s="10">
        <v>8.6999999999999994E-2</v>
      </c>
      <c r="L40" s="10">
        <v>-2E-3</v>
      </c>
      <c r="M40" s="10">
        <v>0.51</v>
      </c>
      <c r="N40" s="10">
        <v>70</v>
      </c>
      <c r="O40" s="19">
        <v>346</v>
      </c>
      <c r="P40" s="10">
        <v>0.01</v>
      </c>
      <c r="Q40" s="10">
        <v>12.96</v>
      </c>
      <c r="R40" s="10">
        <v>1.08</v>
      </c>
      <c r="S40" s="10">
        <v>0.13</v>
      </c>
      <c r="T40" s="10">
        <v>0.26</v>
      </c>
      <c r="U40" s="10">
        <v>2</v>
      </c>
      <c r="V40" s="10">
        <v>73.19</v>
      </c>
      <c r="W40" s="10">
        <v>9.07</v>
      </c>
      <c r="X40" s="10">
        <v>0.5</v>
      </c>
      <c r="Y40" s="10">
        <v>0.37</v>
      </c>
      <c r="Z40" s="10">
        <v>0.28000000000000003</v>
      </c>
      <c r="AA40" s="10">
        <v>0.11</v>
      </c>
      <c r="AB40" s="11">
        <v>0.04</v>
      </c>
      <c r="AC40" s="9" t="s">
        <v>299</v>
      </c>
      <c r="AD40" s="10" t="s">
        <v>312</v>
      </c>
      <c r="AE40" s="10" t="s">
        <v>272</v>
      </c>
      <c r="AF40" s="11" t="s">
        <v>296</v>
      </c>
    </row>
    <row r="41" spans="1:32" x14ac:dyDescent="0.35">
      <c r="A41" t="s">
        <v>69</v>
      </c>
      <c r="B41" s="9" t="s">
        <v>308</v>
      </c>
      <c r="C41" s="10" t="s">
        <v>312</v>
      </c>
      <c r="D41" s="10" t="s">
        <v>271</v>
      </c>
      <c r="E41" s="11" t="s">
        <v>294</v>
      </c>
      <c r="F41" s="10"/>
      <c r="G41" t="s">
        <v>69</v>
      </c>
      <c r="H41" s="9">
        <v>0.27</v>
      </c>
      <c r="I41" s="10">
        <v>6.6</v>
      </c>
      <c r="J41" s="10">
        <v>1.742</v>
      </c>
      <c r="K41" s="10">
        <v>0.13</v>
      </c>
      <c r="L41" s="10">
        <v>-3.0000000000000001E-3</v>
      </c>
      <c r="M41" s="10">
        <v>0.78</v>
      </c>
      <c r="N41" s="10">
        <v>64</v>
      </c>
      <c r="O41" s="19">
        <v>406</v>
      </c>
      <c r="P41" s="10">
        <v>0.01</v>
      </c>
      <c r="Q41" s="10">
        <v>10.42</v>
      </c>
      <c r="R41" s="10">
        <v>0.74</v>
      </c>
      <c r="S41" s="10">
        <v>0.08</v>
      </c>
      <c r="T41" s="10">
        <v>0.13</v>
      </c>
      <c r="U41" s="10">
        <v>2.82</v>
      </c>
      <c r="V41" s="10">
        <v>78.19</v>
      </c>
      <c r="W41" s="10">
        <v>6.16</v>
      </c>
      <c r="X41" s="10">
        <v>0.63</v>
      </c>
      <c r="Y41" s="10">
        <v>0.38</v>
      </c>
      <c r="Z41" s="10">
        <v>0.28999999999999998</v>
      </c>
      <c r="AA41" s="10">
        <v>0.11</v>
      </c>
      <c r="AB41" s="11">
        <v>0.05</v>
      </c>
      <c r="AC41" s="9" t="s">
        <v>308</v>
      </c>
      <c r="AD41" s="10" t="s">
        <v>312</v>
      </c>
      <c r="AE41" s="10" t="s">
        <v>271</v>
      </c>
      <c r="AF41" s="11" t="s">
        <v>294</v>
      </c>
    </row>
    <row r="42" spans="1:32" x14ac:dyDescent="0.35">
      <c r="A42" t="s">
        <v>70</v>
      </c>
      <c r="B42" s="9" t="s">
        <v>300</v>
      </c>
      <c r="C42" s="10" t="s">
        <v>312</v>
      </c>
      <c r="D42" s="10" t="s">
        <v>271</v>
      </c>
      <c r="E42" s="11" t="s">
        <v>294</v>
      </c>
      <c r="F42" s="10"/>
      <c r="G42" t="s">
        <v>70</v>
      </c>
      <c r="H42" s="9">
        <v>0.26</v>
      </c>
      <c r="I42" s="10">
        <v>5.3</v>
      </c>
      <c r="J42" s="10">
        <v>1.7030000000000001</v>
      </c>
      <c r="K42" s="10">
        <v>0.115</v>
      </c>
      <c r="L42" s="10">
        <v>-4.0000000000000001E-3</v>
      </c>
      <c r="M42" s="10">
        <v>0.6</v>
      </c>
      <c r="N42" s="10">
        <v>66</v>
      </c>
      <c r="O42" s="19">
        <v>378</v>
      </c>
      <c r="P42" s="10">
        <v>0.02</v>
      </c>
      <c r="Q42" s="10">
        <v>10.91</v>
      </c>
      <c r="R42" s="10">
        <v>0.89</v>
      </c>
      <c r="S42" s="10">
        <v>0.1</v>
      </c>
      <c r="T42" s="10">
        <v>0.17</v>
      </c>
      <c r="U42" s="10">
        <v>2.73</v>
      </c>
      <c r="V42" s="10">
        <v>76.92</v>
      </c>
      <c r="W42" s="10">
        <v>6.79</v>
      </c>
      <c r="X42" s="10">
        <v>0.64</v>
      </c>
      <c r="Y42" s="10">
        <v>0.38</v>
      </c>
      <c r="Z42" s="10">
        <v>0.28999999999999998</v>
      </c>
      <c r="AA42" s="10">
        <v>0.11</v>
      </c>
      <c r="AB42" s="11">
        <v>0.05</v>
      </c>
      <c r="AC42" s="9" t="s">
        <v>300</v>
      </c>
      <c r="AD42" s="10" t="s">
        <v>312</v>
      </c>
      <c r="AE42" s="10" t="s">
        <v>271</v>
      </c>
      <c r="AF42" s="11" t="s">
        <v>294</v>
      </c>
    </row>
    <row r="43" spans="1:32" x14ac:dyDescent="0.35">
      <c r="A43" t="s">
        <v>71</v>
      </c>
      <c r="B43" s="9" t="s">
        <v>300</v>
      </c>
      <c r="C43" s="10" t="s">
        <v>312</v>
      </c>
      <c r="D43" s="10" t="s">
        <v>271</v>
      </c>
      <c r="E43" s="11" t="s">
        <v>294</v>
      </c>
      <c r="F43" s="10"/>
      <c r="G43" t="s">
        <v>71</v>
      </c>
      <c r="H43" s="9">
        <v>0.25</v>
      </c>
      <c r="I43" s="10">
        <v>5.0999999999999996</v>
      </c>
      <c r="J43" s="10">
        <v>1.6910000000000001</v>
      </c>
      <c r="K43" s="10">
        <v>0.114</v>
      </c>
      <c r="L43" s="10">
        <v>-4.0000000000000001E-3</v>
      </c>
      <c r="M43" s="10">
        <v>0.68</v>
      </c>
      <c r="N43" s="10">
        <v>64</v>
      </c>
      <c r="O43" s="19">
        <v>372</v>
      </c>
      <c r="P43" s="10">
        <v>0.01</v>
      </c>
      <c r="Q43" s="10">
        <v>10.78</v>
      </c>
      <c r="R43" s="10">
        <v>0.83</v>
      </c>
      <c r="S43" s="10">
        <v>0.09</v>
      </c>
      <c r="T43" s="10">
        <v>0.16</v>
      </c>
      <c r="U43" s="10">
        <v>2.78</v>
      </c>
      <c r="V43" s="10">
        <v>77.31</v>
      </c>
      <c r="W43" s="10">
        <v>6.55</v>
      </c>
      <c r="X43" s="10">
        <v>0.64</v>
      </c>
      <c r="Y43" s="10">
        <v>0.38</v>
      </c>
      <c r="Z43" s="10">
        <v>0.28000000000000003</v>
      </c>
      <c r="AA43" s="10">
        <v>0.11</v>
      </c>
      <c r="AB43" s="11">
        <v>0.06</v>
      </c>
      <c r="AC43" s="9" t="s">
        <v>300</v>
      </c>
      <c r="AD43" s="10" t="s">
        <v>312</v>
      </c>
      <c r="AE43" s="10" t="s">
        <v>271</v>
      </c>
      <c r="AF43" s="11" t="s">
        <v>294</v>
      </c>
    </row>
    <row r="44" spans="1:32" x14ac:dyDescent="0.35">
      <c r="A44" t="s">
        <v>72</v>
      </c>
      <c r="B44" s="9" t="s">
        <v>300</v>
      </c>
      <c r="C44" s="10" t="s">
        <v>312</v>
      </c>
      <c r="D44" s="10" t="s">
        <v>271</v>
      </c>
      <c r="E44" s="11" t="s">
        <v>294</v>
      </c>
      <c r="F44" s="10"/>
      <c r="G44" t="s">
        <v>72</v>
      </c>
      <c r="H44" s="9">
        <v>0.26</v>
      </c>
      <c r="I44" s="10">
        <v>6.5</v>
      </c>
      <c r="J44" s="10">
        <v>1.58</v>
      </c>
      <c r="K44" s="10">
        <v>0.10299999999999999</v>
      </c>
      <c r="L44" s="10">
        <v>-4.0000000000000001E-3</v>
      </c>
      <c r="M44" s="10">
        <v>0.56999999999999995</v>
      </c>
      <c r="N44" s="10">
        <v>62</v>
      </c>
      <c r="O44" s="19">
        <v>353</v>
      </c>
      <c r="P44" s="10">
        <v>0.01</v>
      </c>
      <c r="Q44" s="10">
        <v>10.61</v>
      </c>
      <c r="R44" s="10">
        <v>0.84</v>
      </c>
      <c r="S44" s="10">
        <v>0.1</v>
      </c>
      <c r="T44" s="10">
        <v>0.18</v>
      </c>
      <c r="U44" s="10">
        <v>2.76</v>
      </c>
      <c r="V44" s="10">
        <v>77.599999999999994</v>
      </c>
      <c r="W44" s="10">
        <v>6.49</v>
      </c>
      <c r="X44" s="10">
        <v>0.61</v>
      </c>
      <c r="Y44" s="10">
        <v>0.38</v>
      </c>
      <c r="Z44" s="10">
        <v>0.28000000000000003</v>
      </c>
      <c r="AA44" s="10">
        <v>0.11</v>
      </c>
      <c r="AB44" s="11">
        <v>0.05</v>
      </c>
      <c r="AC44" s="9" t="s">
        <v>300</v>
      </c>
      <c r="AD44" s="10" t="s">
        <v>312</v>
      </c>
      <c r="AE44" s="10" t="s">
        <v>271</v>
      </c>
      <c r="AF44" s="11" t="s">
        <v>294</v>
      </c>
    </row>
    <row r="45" spans="1:32" x14ac:dyDescent="0.35">
      <c r="A45" t="s">
        <v>73</v>
      </c>
      <c r="B45" s="9" t="s">
        <v>309</v>
      </c>
      <c r="C45" s="10" t="s">
        <v>312</v>
      </c>
      <c r="D45" s="10" t="s">
        <v>271</v>
      </c>
      <c r="E45" s="11" t="s">
        <v>294</v>
      </c>
      <c r="F45" s="10"/>
      <c r="G45" t="s">
        <v>73</v>
      </c>
      <c r="H45" s="9">
        <v>0.34</v>
      </c>
      <c r="I45" s="10">
        <v>5.8</v>
      </c>
      <c r="J45" s="10">
        <v>1.83</v>
      </c>
      <c r="K45" s="10">
        <v>0.115</v>
      </c>
      <c r="L45" s="10">
        <v>-4.0000000000000001E-3</v>
      </c>
      <c r="M45" s="10">
        <v>0.74</v>
      </c>
      <c r="N45" s="10">
        <v>60</v>
      </c>
      <c r="O45" s="19">
        <v>314</v>
      </c>
      <c r="P45" s="10">
        <v>0.01</v>
      </c>
      <c r="Q45" s="10">
        <v>11.45</v>
      </c>
      <c r="R45" s="10">
        <v>1.01</v>
      </c>
      <c r="S45" s="10">
        <v>0.06</v>
      </c>
      <c r="T45" s="10">
        <v>0.06</v>
      </c>
      <c r="U45" s="10">
        <v>2.81</v>
      </c>
      <c r="V45" s="10">
        <v>75.709999999999994</v>
      </c>
      <c r="W45" s="10">
        <v>7.32</v>
      </c>
      <c r="X45" s="10">
        <v>0.7</v>
      </c>
      <c r="Y45" s="10">
        <v>0.42</v>
      </c>
      <c r="Z45" s="10">
        <v>0.27</v>
      </c>
      <c r="AA45" s="10">
        <v>0.12</v>
      </c>
      <c r="AB45" s="11">
        <v>0.06</v>
      </c>
      <c r="AC45" s="9" t="s">
        <v>309</v>
      </c>
      <c r="AD45" s="10" t="s">
        <v>312</v>
      </c>
      <c r="AE45" s="10" t="s">
        <v>271</v>
      </c>
      <c r="AF45" s="11" t="s">
        <v>294</v>
      </c>
    </row>
    <row r="46" spans="1:32" x14ac:dyDescent="0.35">
      <c r="A46" t="s">
        <v>74</v>
      </c>
      <c r="B46" s="9" t="s">
        <v>300</v>
      </c>
      <c r="C46" s="10" t="s">
        <v>312</v>
      </c>
      <c r="D46" s="10" t="s">
        <v>271</v>
      </c>
      <c r="E46" s="11" t="s">
        <v>294</v>
      </c>
      <c r="F46" s="10"/>
      <c r="G46" t="s">
        <v>74</v>
      </c>
      <c r="H46" s="9">
        <v>0.28000000000000003</v>
      </c>
      <c r="I46" s="10">
        <v>5</v>
      </c>
      <c r="J46" s="10">
        <v>1.706</v>
      </c>
      <c r="K46" s="10">
        <v>0.114</v>
      </c>
      <c r="L46" s="10">
        <v>-4.0000000000000001E-3</v>
      </c>
      <c r="M46" s="10">
        <v>0.7</v>
      </c>
      <c r="N46" s="10">
        <v>56</v>
      </c>
      <c r="O46" s="19">
        <v>361</v>
      </c>
      <c r="P46" s="10">
        <v>0.01</v>
      </c>
      <c r="Q46" s="10">
        <v>10.37</v>
      </c>
      <c r="R46" s="10">
        <v>0.82</v>
      </c>
      <c r="S46" s="10">
        <v>0.09</v>
      </c>
      <c r="T46" s="10">
        <v>0.11</v>
      </c>
      <c r="U46" s="10">
        <v>3.07</v>
      </c>
      <c r="V46" s="10">
        <v>77.569999999999993</v>
      </c>
      <c r="W46" s="10">
        <v>6.37</v>
      </c>
      <c r="X46" s="10">
        <v>0.72</v>
      </c>
      <c r="Y46" s="10">
        <v>0.43</v>
      </c>
      <c r="Z46" s="10">
        <v>0.26</v>
      </c>
      <c r="AA46" s="10">
        <v>0.12</v>
      </c>
      <c r="AB46" s="11">
        <v>0.06</v>
      </c>
      <c r="AC46" s="9" t="s">
        <v>300</v>
      </c>
      <c r="AD46" s="10" t="s">
        <v>312</v>
      </c>
      <c r="AE46" s="10" t="s">
        <v>271</v>
      </c>
      <c r="AF46" s="11" t="s">
        <v>294</v>
      </c>
    </row>
    <row r="47" spans="1:32" x14ac:dyDescent="0.35">
      <c r="A47" t="s">
        <v>75</v>
      </c>
      <c r="B47" s="9" t="s">
        <v>300</v>
      </c>
      <c r="C47" s="10" t="s">
        <v>312</v>
      </c>
      <c r="D47" s="10" t="s">
        <v>271</v>
      </c>
      <c r="E47" s="11" t="s">
        <v>294</v>
      </c>
      <c r="F47" s="10"/>
      <c r="G47" t="s">
        <v>75</v>
      </c>
      <c r="H47" s="9">
        <v>0.28000000000000003</v>
      </c>
      <c r="I47" s="10">
        <v>5</v>
      </c>
      <c r="J47" s="10">
        <v>1.659</v>
      </c>
      <c r="K47" s="10">
        <v>0.11</v>
      </c>
      <c r="L47" s="10">
        <v>-4.0000000000000001E-3</v>
      </c>
      <c r="M47" s="10">
        <v>0.65</v>
      </c>
      <c r="N47" s="10">
        <v>68</v>
      </c>
      <c r="O47" s="19">
        <v>365</v>
      </c>
      <c r="P47" s="10">
        <v>0.01</v>
      </c>
      <c r="Q47" s="10">
        <v>10.06</v>
      </c>
      <c r="R47" s="10">
        <v>0.78</v>
      </c>
      <c r="S47" s="10">
        <v>0.11</v>
      </c>
      <c r="T47" s="10">
        <v>0.13</v>
      </c>
      <c r="U47" s="10">
        <v>3.11</v>
      </c>
      <c r="V47" s="10">
        <v>78.17</v>
      </c>
      <c r="W47" s="10">
        <v>6.02</v>
      </c>
      <c r="X47" s="10">
        <v>0.73</v>
      </c>
      <c r="Y47" s="10">
        <v>0.43</v>
      </c>
      <c r="Z47" s="10">
        <v>0.28000000000000003</v>
      </c>
      <c r="AA47" s="10">
        <v>0.11</v>
      </c>
      <c r="AB47" s="11">
        <v>0.06</v>
      </c>
      <c r="AC47" s="9" t="s">
        <v>300</v>
      </c>
      <c r="AD47" s="10" t="s">
        <v>312</v>
      </c>
      <c r="AE47" s="10" t="s">
        <v>271</v>
      </c>
      <c r="AF47" s="11" t="s">
        <v>294</v>
      </c>
    </row>
    <row r="48" spans="1:32" x14ac:dyDescent="0.35">
      <c r="A48" t="s">
        <v>76</v>
      </c>
      <c r="B48" s="9" t="s">
        <v>306</v>
      </c>
      <c r="C48" s="10" t="s">
        <v>312</v>
      </c>
      <c r="D48" s="10" t="s">
        <v>271</v>
      </c>
      <c r="E48" s="11" t="s">
        <v>295</v>
      </c>
      <c r="F48" s="10"/>
      <c r="G48" t="s">
        <v>76</v>
      </c>
      <c r="H48" s="9">
        <v>0.35</v>
      </c>
      <c r="I48" s="10">
        <v>5.9</v>
      </c>
      <c r="J48" s="10">
        <v>1.829</v>
      </c>
      <c r="K48" s="10">
        <v>0.14099999999999999</v>
      </c>
      <c r="L48" s="10">
        <v>-1E-3</v>
      </c>
      <c r="M48" s="10">
        <v>0.87</v>
      </c>
      <c r="N48" s="10">
        <v>51</v>
      </c>
      <c r="O48" s="19">
        <v>330</v>
      </c>
      <c r="P48" s="10">
        <v>0.01</v>
      </c>
      <c r="Q48" s="10">
        <v>11.23</v>
      </c>
      <c r="R48" s="10">
        <v>0.83</v>
      </c>
      <c r="S48" s="10">
        <v>7.0000000000000007E-2</v>
      </c>
      <c r="T48" s="10">
        <v>0.11</v>
      </c>
      <c r="U48" s="10">
        <v>2.5499999999999998</v>
      </c>
      <c r="V48" s="10">
        <v>74.930000000000007</v>
      </c>
      <c r="W48" s="10">
        <v>8.58</v>
      </c>
      <c r="X48" s="10">
        <v>0.67</v>
      </c>
      <c r="Y48" s="10">
        <v>0.49</v>
      </c>
      <c r="Z48" s="10">
        <v>0.3</v>
      </c>
      <c r="AA48" s="10">
        <v>0.17</v>
      </c>
      <c r="AB48" s="11">
        <v>0.06</v>
      </c>
      <c r="AC48" s="9" t="s">
        <v>306</v>
      </c>
      <c r="AD48" s="10" t="s">
        <v>312</v>
      </c>
      <c r="AE48" s="10" t="s">
        <v>271</v>
      </c>
      <c r="AF48" s="11" t="s">
        <v>295</v>
      </c>
    </row>
    <row r="49" spans="1:32" x14ac:dyDescent="0.35">
      <c r="A49" t="s">
        <v>77</v>
      </c>
      <c r="B49" s="9" t="s">
        <v>299</v>
      </c>
      <c r="C49" s="10" t="s">
        <v>312</v>
      </c>
      <c r="D49" s="10" t="s">
        <v>272</v>
      </c>
      <c r="E49" s="11" t="s">
        <v>296</v>
      </c>
      <c r="F49" s="10"/>
      <c r="G49" t="s">
        <v>77</v>
      </c>
      <c r="H49" s="9">
        <v>0.26</v>
      </c>
      <c r="I49" s="10">
        <v>7.7</v>
      </c>
      <c r="J49" s="10">
        <v>1.5669999999999999</v>
      </c>
      <c r="K49" s="10">
        <v>0.13</v>
      </c>
      <c r="L49" s="10">
        <v>-5.0000000000000001E-3</v>
      </c>
      <c r="M49" s="10">
        <v>0.86</v>
      </c>
      <c r="N49" s="10">
        <v>73</v>
      </c>
      <c r="O49" s="19">
        <v>420</v>
      </c>
      <c r="P49" s="10">
        <v>0.01</v>
      </c>
      <c r="Q49" s="10">
        <v>9.5500000000000007</v>
      </c>
      <c r="R49" s="10">
        <v>0.61</v>
      </c>
      <c r="S49" s="10">
        <v>0.06</v>
      </c>
      <c r="T49" s="10">
        <v>0.11</v>
      </c>
      <c r="U49" s="10">
        <v>3.1</v>
      </c>
      <c r="V49" s="10">
        <v>80.53</v>
      </c>
      <c r="W49" s="10">
        <v>4.66</v>
      </c>
      <c r="X49" s="10">
        <v>0.61</v>
      </c>
      <c r="Y49" s="10">
        <v>0.36</v>
      </c>
      <c r="Z49" s="10">
        <v>0.25</v>
      </c>
      <c r="AA49" s="10">
        <v>0.11</v>
      </c>
      <c r="AB49" s="11">
        <v>0.04</v>
      </c>
      <c r="AC49" s="9" t="s">
        <v>299</v>
      </c>
      <c r="AD49" s="10" t="s">
        <v>312</v>
      </c>
      <c r="AE49" s="10" t="s">
        <v>272</v>
      </c>
      <c r="AF49" s="11" t="s">
        <v>296</v>
      </c>
    </row>
    <row r="50" spans="1:32" x14ac:dyDescent="0.35">
      <c r="A50" t="s">
        <v>78</v>
      </c>
      <c r="B50" s="9" t="s">
        <v>299</v>
      </c>
      <c r="C50" s="10" t="s">
        <v>312</v>
      </c>
      <c r="D50" s="10" t="s">
        <v>272</v>
      </c>
      <c r="E50" s="11" t="s">
        <v>296</v>
      </c>
      <c r="F50" s="10"/>
      <c r="G50" t="s">
        <v>78</v>
      </c>
      <c r="H50" s="9">
        <v>0.21</v>
      </c>
      <c r="I50" s="10">
        <v>6.1</v>
      </c>
      <c r="J50" s="10">
        <v>1.6160000000000001</v>
      </c>
      <c r="K50" s="10">
        <v>0.115</v>
      </c>
      <c r="L50" s="10">
        <v>-5.0000000000000001E-3</v>
      </c>
      <c r="M50" s="10">
        <v>0.56999999999999995</v>
      </c>
      <c r="N50" s="10">
        <v>66</v>
      </c>
      <c r="O50" s="19">
        <v>346</v>
      </c>
      <c r="P50" s="10">
        <v>0.01</v>
      </c>
      <c r="Q50" s="10">
        <v>9.4499999999999993</v>
      </c>
      <c r="R50" s="10">
        <v>0.67</v>
      </c>
      <c r="S50" s="10">
        <v>0.11</v>
      </c>
      <c r="T50" s="10">
        <v>0.17</v>
      </c>
      <c r="U50" s="10">
        <v>3.29</v>
      </c>
      <c r="V50" s="10">
        <v>79.180000000000007</v>
      </c>
      <c r="W50" s="10">
        <v>5.57</v>
      </c>
      <c r="X50" s="10">
        <v>0.7</v>
      </c>
      <c r="Y50" s="10">
        <v>0.4</v>
      </c>
      <c r="Z50" s="10">
        <v>0.28999999999999998</v>
      </c>
      <c r="AA50" s="10">
        <v>0.11</v>
      </c>
      <c r="AB50" s="11">
        <v>0.04</v>
      </c>
      <c r="AC50" s="9" t="s">
        <v>299</v>
      </c>
      <c r="AD50" s="10" t="s">
        <v>312</v>
      </c>
      <c r="AE50" s="10" t="s">
        <v>272</v>
      </c>
      <c r="AF50" s="11" t="s">
        <v>296</v>
      </c>
    </row>
    <row r="51" spans="1:32" x14ac:dyDescent="0.35">
      <c r="A51" t="s">
        <v>79</v>
      </c>
      <c r="B51" s="9" t="s">
        <v>299</v>
      </c>
      <c r="C51" s="10" t="s">
        <v>312</v>
      </c>
      <c r="D51" s="10" t="s">
        <v>272</v>
      </c>
      <c r="E51" s="11" t="s">
        <v>296</v>
      </c>
      <c r="F51" s="10"/>
      <c r="G51" t="s">
        <v>79</v>
      </c>
      <c r="H51" s="9">
        <v>0.24</v>
      </c>
      <c r="I51" s="10">
        <v>5</v>
      </c>
      <c r="J51" s="10">
        <v>1.536</v>
      </c>
      <c r="K51" s="10">
        <v>8.5000000000000006E-2</v>
      </c>
      <c r="L51" s="10">
        <v>-3.0000000000000001E-3</v>
      </c>
      <c r="M51" s="10">
        <v>0.32</v>
      </c>
      <c r="N51" s="10">
        <v>65</v>
      </c>
      <c r="O51" s="19">
        <v>260</v>
      </c>
      <c r="P51" s="10">
        <v>0.01</v>
      </c>
      <c r="Q51" s="10">
        <v>12.72</v>
      </c>
      <c r="R51" s="10">
        <v>1.21</v>
      </c>
      <c r="S51" s="10">
        <v>0.13</v>
      </c>
      <c r="T51" s="10">
        <v>0.25</v>
      </c>
      <c r="U51" s="10">
        <v>1.98</v>
      </c>
      <c r="V51" s="10">
        <v>73.02</v>
      </c>
      <c r="W51" s="10">
        <v>9.2100000000000009</v>
      </c>
      <c r="X51" s="10">
        <v>0.67</v>
      </c>
      <c r="Y51" s="10">
        <v>0.37</v>
      </c>
      <c r="Z51" s="10">
        <v>0.28999999999999998</v>
      </c>
      <c r="AA51" s="10">
        <v>0.11</v>
      </c>
      <c r="AB51" s="11">
        <v>0.05</v>
      </c>
      <c r="AC51" s="9" t="s">
        <v>299</v>
      </c>
      <c r="AD51" s="10" t="s">
        <v>312</v>
      </c>
      <c r="AE51" s="10" t="s">
        <v>272</v>
      </c>
      <c r="AF51" s="11" t="s">
        <v>296</v>
      </c>
    </row>
    <row r="52" spans="1:32" x14ac:dyDescent="0.35">
      <c r="A52" t="s">
        <v>80</v>
      </c>
      <c r="B52" s="9" t="s">
        <v>300</v>
      </c>
      <c r="C52" s="10" t="s">
        <v>312</v>
      </c>
      <c r="D52" s="10" t="s">
        <v>271</v>
      </c>
      <c r="E52" s="11" t="s">
        <v>294</v>
      </c>
      <c r="F52" s="10"/>
      <c r="G52" t="s">
        <v>80</v>
      </c>
      <c r="H52" s="9">
        <v>0.3</v>
      </c>
      <c r="I52" s="10">
        <v>6.3</v>
      </c>
      <c r="J52" s="10">
        <v>1.8029999999999999</v>
      </c>
      <c r="K52" s="10">
        <v>0.13400000000000001</v>
      </c>
      <c r="L52" s="10">
        <v>0</v>
      </c>
      <c r="M52" s="10">
        <v>0.57999999999999996</v>
      </c>
      <c r="N52" s="10">
        <v>52</v>
      </c>
      <c r="O52" s="19">
        <v>312</v>
      </c>
      <c r="P52" s="10">
        <v>0.01</v>
      </c>
      <c r="Q52" s="10">
        <v>13.29</v>
      </c>
      <c r="R52" s="10">
        <v>1.1399999999999999</v>
      </c>
      <c r="S52" s="10">
        <v>0.08</v>
      </c>
      <c r="T52" s="10">
        <v>0.2</v>
      </c>
      <c r="U52" s="10">
        <v>2.39</v>
      </c>
      <c r="V52" s="10">
        <v>72.13</v>
      </c>
      <c r="W52" s="10">
        <v>9.27</v>
      </c>
      <c r="X52" s="10">
        <v>0.69</v>
      </c>
      <c r="Y52" s="10">
        <v>0.4</v>
      </c>
      <c r="Z52" s="10">
        <v>0.2</v>
      </c>
      <c r="AA52" s="10">
        <v>0.14000000000000001</v>
      </c>
      <c r="AB52" s="11">
        <v>0.06</v>
      </c>
      <c r="AC52" s="9" t="s">
        <v>300</v>
      </c>
      <c r="AD52" s="10" t="s">
        <v>312</v>
      </c>
      <c r="AE52" s="10" t="s">
        <v>271</v>
      </c>
      <c r="AF52" s="11" t="s">
        <v>294</v>
      </c>
    </row>
    <row r="53" spans="1:32" x14ac:dyDescent="0.35">
      <c r="A53" t="s">
        <v>81</v>
      </c>
      <c r="B53" s="9" t="s">
        <v>299</v>
      </c>
      <c r="C53" s="10" t="s">
        <v>312</v>
      </c>
      <c r="D53" s="10" t="s">
        <v>272</v>
      </c>
      <c r="E53" s="11" t="s">
        <v>296</v>
      </c>
      <c r="F53" s="10"/>
      <c r="G53" t="s">
        <v>81</v>
      </c>
      <c r="H53" s="9">
        <v>0.27</v>
      </c>
      <c r="I53" s="10">
        <v>5.3</v>
      </c>
      <c r="J53" s="10">
        <v>1.52</v>
      </c>
      <c r="K53" s="10">
        <v>0.12</v>
      </c>
      <c r="L53" s="10">
        <v>-5.0000000000000001E-3</v>
      </c>
      <c r="M53" s="10">
        <v>0.83</v>
      </c>
      <c r="N53" s="10">
        <v>73</v>
      </c>
      <c r="O53" s="19">
        <v>393</v>
      </c>
      <c r="P53" s="10">
        <v>0.01</v>
      </c>
      <c r="Q53" s="10">
        <v>9.5399999999999991</v>
      </c>
      <c r="R53" s="10">
        <v>0.61</v>
      </c>
      <c r="S53" s="10">
        <v>7.0000000000000007E-2</v>
      </c>
      <c r="T53" s="10">
        <v>0.11</v>
      </c>
      <c r="U53" s="10">
        <v>3.09</v>
      </c>
      <c r="V53" s="10">
        <v>80.489999999999995</v>
      </c>
      <c r="W53" s="10">
        <v>4.72</v>
      </c>
      <c r="X53" s="10">
        <v>0.61</v>
      </c>
      <c r="Y53" s="10">
        <v>0.36</v>
      </c>
      <c r="Z53" s="10">
        <v>0.25</v>
      </c>
      <c r="AA53" s="10">
        <v>0.11</v>
      </c>
      <c r="AB53" s="11">
        <v>0.04</v>
      </c>
      <c r="AC53" s="9" t="s">
        <v>299</v>
      </c>
      <c r="AD53" s="10" t="s">
        <v>312</v>
      </c>
      <c r="AE53" s="10" t="s">
        <v>272</v>
      </c>
      <c r="AF53" s="11" t="s">
        <v>296</v>
      </c>
    </row>
    <row r="54" spans="1:32" x14ac:dyDescent="0.35">
      <c r="A54" t="s">
        <v>82</v>
      </c>
      <c r="B54" s="9" t="s">
        <v>299</v>
      </c>
      <c r="C54" s="10" t="s">
        <v>312</v>
      </c>
      <c r="D54" s="10" t="s">
        <v>272</v>
      </c>
      <c r="E54" s="11" t="s">
        <v>296</v>
      </c>
      <c r="F54" s="10"/>
      <c r="G54" t="s">
        <v>82</v>
      </c>
      <c r="H54" s="9">
        <v>0.25</v>
      </c>
      <c r="I54" s="10">
        <v>5</v>
      </c>
      <c r="J54" s="10">
        <v>1.607</v>
      </c>
      <c r="K54" s="10">
        <v>0.11600000000000001</v>
      </c>
      <c r="L54" s="10">
        <v>-5.0000000000000001E-3</v>
      </c>
      <c r="M54" s="10">
        <v>0.68</v>
      </c>
      <c r="N54" s="10">
        <v>69</v>
      </c>
      <c r="O54" s="19">
        <v>367</v>
      </c>
      <c r="P54" s="10">
        <v>0.01</v>
      </c>
      <c r="Q54" s="10">
        <v>9.49</v>
      </c>
      <c r="R54" s="10">
        <v>0.66</v>
      </c>
      <c r="S54" s="10">
        <v>0.1</v>
      </c>
      <c r="T54" s="10">
        <v>0.16</v>
      </c>
      <c r="U54" s="10">
        <v>3.23</v>
      </c>
      <c r="V54" s="10">
        <v>79.540000000000006</v>
      </c>
      <c r="W54" s="10">
        <v>5.33</v>
      </c>
      <c r="X54" s="10">
        <v>0.68</v>
      </c>
      <c r="Y54" s="10">
        <v>0.38</v>
      </c>
      <c r="Z54" s="10">
        <v>0.27</v>
      </c>
      <c r="AA54" s="10">
        <v>0.11</v>
      </c>
      <c r="AB54" s="11">
        <v>0.05</v>
      </c>
      <c r="AC54" s="9" t="s">
        <v>299</v>
      </c>
      <c r="AD54" s="10" t="s">
        <v>312</v>
      </c>
      <c r="AE54" s="10" t="s">
        <v>272</v>
      </c>
      <c r="AF54" s="11" t="s">
        <v>296</v>
      </c>
    </row>
    <row r="55" spans="1:32" x14ac:dyDescent="0.35">
      <c r="A55" t="s">
        <v>83</v>
      </c>
      <c r="B55" s="9" t="s">
        <v>303</v>
      </c>
      <c r="C55" s="10" t="s">
        <v>312</v>
      </c>
      <c r="D55" s="10" t="s">
        <v>271</v>
      </c>
      <c r="E55" s="11" t="s">
        <v>294</v>
      </c>
      <c r="F55" s="10"/>
      <c r="G55" t="s">
        <v>83</v>
      </c>
      <c r="H55" s="9">
        <v>0.24</v>
      </c>
      <c r="I55" s="10">
        <v>6</v>
      </c>
      <c r="J55" s="10">
        <v>1.867</v>
      </c>
      <c r="K55" s="10">
        <v>0.14000000000000001</v>
      </c>
      <c r="L55" s="10">
        <v>-4.0000000000000001E-3</v>
      </c>
      <c r="M55" s="10">
        <v>0.87</v>
      </c>
      <c r="N55" s="10">
        <v>69</v>
      </c>
      <c r="O55" s="19">
        <v>366</v>
      </c>
      <c r="P55" s="10">
        <v>0.01</v>
      </c>
      <c r="Q55" s="10">
        <v>10.24</v>
      </c>
      <c r="R55" s="10">
        <v>0.68</v>
      </c>
      <c r="S55" s="10">
        <v>7.0000000000000007E-2</v>
      </c>
      <c r="T55" s="10">
        <v>0.11</v>
      </c>
      <c r="U55" s="10">
        <v>2.84</v>
      </c>
      <c r="V55" s="10">
        <v>78.31</v>
      </c>
      <c r="W55" s="10">
        <v>6.23</v>
      </c>
      <c r="X55" s="10">
        <v>0.66</v>
      </c>
      <c r="Y55" s="10">
        <v>0.4</v>
      </c>
      <c r="Z55" s="10">
        <v>0.3</v>
      </c>
      <c r="AA55" s="10">
        <v>0.11</v>
      </c>
      <c r="AB55" s="11">
        <v>0.04</v>
      </c>
      <c r="AC55" s="9" t="s">
        <v>303</v>
      </c>
      <c r="AD55" s="10" t="s">
        <v>312</v>
      </c>
      <c r="AE55" s="10" t="s">
        <v>271</v>
      </c>
      <c r="AF55" s="11" t="s">
        <v>294</v>
      </c>
    </row>
    <row r="56" spans="1:32" x14ac:dyDescent="0.35">
      <c r="A56" t="s">
        <v>84</v>
      </c>
      <c r="B56" s="9" t="s">
        <v>300</v>
      </c>
      <c r="C56" s="10" t="s">
        <v>312</v>
      </c>
      <c r="D56" s="10" t="s">
        <v>271</v>
      </c>
      <c r="E56" s="11" t="s">
        <v>294</v>
      </c>
      <c r="F56" s="10"/>
      <c r="G56" t="s">
        <v>84</v>
      </c>
      <c r="H56" s="9">
        <v>0.25</v>
      </c>
      <c r="I56" s="10">
        <v>6.4</v>
      </c>
      <c r="J56" s="10">
        <v>1.8320000000000001</v>
      </c>
      <c r="K56" s="10">
        <v>0.129</v>
      </c>
      <c r="L56" s="10">
        <v>-4.0000000000000001E-3</v>
      </c>
      <c r="M56" s="10">
        <v>0.67</v>
      </c>
      <c r="N56" s="10">
        <v>63</v>
      </c>
      <c r="O56" s="19">
        <v>357</v>
      </c>
      <c r="P56" s="10">
        <v>0.01</v>
      </c>
      <c r="Q56" s="10">
        <v>10.78</v>
      </c>
      <c r="R56" s="10">
        <v>0.83</v>
      </c>
      <c r="S56" s="10">
        <v>0.09</v>
      </c>
      <c r="T56" s="10">
        <v>0.15</v>
      </c>
      <c r="U56" s="10">
        <v>2.99</v>
      </c>
      <c r="V56" s="10">
        <v>77.22</v>
      </c>
      <c r="W56" s="10">
        <v>6.42</v>
      </c>
      <c r="X56" s="10">
        <v>0.68</v>
      </c>
      <c r="Y56" s="10">
        <v>0.4</v>
      </c>
      <c r="Z56" s="10">
        <v>0.28000000000000003</v>
      </c>
      <c r="AA56" s="10">
        <v>0.1</v>
      </c>
      <c r="AB56" s="11">
        <v>0.05</v>
      </c>
      <c r="AC56" s="9" t="s">
        <v>300</v>
      </c>
      <c r="AD56" s="10" t="s">
        <v>312</v>
      </c>
      <c r="AE56" s="10" t="s">
        <v>271</v>
      </c>
      <c r="AF56" s="11" t="s">
        <v>294</v>
      </c>
    </row>
    <row r="57" spans="1:32" x14ac:dyDescent="0.35">
      <c r="A57" t="s">
        <v>85</v>
      </c>
      <c r="B57" s="9" t="s">
        <v>306</v>
      </c>
      <c r="C57" s="10" t="s">
        <v>312</v>
      </c>
      <c r="D57" s="10" t="s">
        <v>271</v>
      </c>
      <c r="E57" s="11" t="s">
        <v>295</v>
      </c>
      <c r="F57" s="10"/>
      <c r="G57" t="s">
        <v>85</v>
      </c>
      <c r="H57" s="9">
        <v>0.31</v>
      </c>
      <c r="I57" s="10">
        <v>6.3</v>
      </c>
      <c r="J57" s="10">
        <v>1.956</v>
      </c>
      <c r="K57" s="10">
        <v>0.161</v>
      </c>
      <c r="L57" s="10">
        <v>-2E-3</v>
      </c>
      <c r="M57" s="10">
        <v>1</v>
      </c>
      <c r="N57" s="10">
        <v>60</v>
      </c>
      <c r="O57" s="19">
        <v>346</v>
      </c>
      <c r="P57" s="10">
        <v>0.01</v>
      </c>
      <c r="Q57" s="10">
        <v>10.93</v>
      </c>
      <c r="R57" s="10">
        <v>0.81</v>
      </c>
      <c r="S57" s="10">
        <v>0.04</v>
      </c>
      <c r="T57" s="10">
        <v>0.05</v>
      </c>
      <c r="U57" s="10">
        <v>2.74</v>
      </c>
      <c r="V57" s="10">
        <v>76.17</v>
      </c>
      <c r="W57" s="10">
        <v>7.6</v>
      </c>
      <c r="X57" s="10">
        <v>0.7</v>
      </c>
      <c r="Y57" s="10">
        <v>0.46</v>
      </c>
      <c r="Z57" s="10">
        <v>0.28999999999999998</v>
      </c>
      <c r="AA57" s="10">
        <v>0.15</v>
      </c>
      <c r="AB57" s="11">
        <v>0.05</v>
      </c>
      <c r="AC57" s="9" t="s">
        <v>306</v>
      </c>
      <c r="AD57" s="10" t="s">
        <v>312</v>
      </c>
      <c r="AE57" s="10" t="s">
        <v>271</v>
      </c>
      <c r="AF57" s="11" t="s">
        <v>295</v>
      </c>
    </row>
    <row r="58" spans="1:32" x14ac:dyDescent="0.35">
      <c r="A58" t="s">
        <v>86</v>
      </c>
      <c r="B58" s="9" t="s">
        <v>299</v>
      </c>
      <c r="C58" s="10" t="s">
        <v>312</v>
      </c>
      <c r="D58" s="10" t="s">
        <v>272</v>
      </c>
      <c r="E58" s="11" t="s">
        <v>296</v>
      </c>
      <c r="F58" s="10"/>
      <c r="G58" t="s">
        <v>86</v>
      </c>
      <c r="H58" s="9">
        <v>0.23</v>
      </c>
      <c r="I58" s="10">
        <v>5.0999999999999996</v>
      </c>
      <c r="J58" s="10">
        <v>1.629</v>
      </c>
      <c r="K58" s="10">
        <v>0.12</v>
      </c>
      <c r="L58" s="10">
        <v>-5.0000000000000001E-3</v>
      </c>
      <c r="M58" s="10">
        <v>0.56000000000000005</v>
      </c>
      <c r="N58" s="10">
        <v>66</v>
      </c>
      <c r="O58" s="19">
        <v>339</v>
      </c>
      <c r="P58" s="10">
        <v>0.01</v>
      </c>
      <c r="Q58" s="10">
        <v>9.44</v>
      </c>
      <c r="R58" s="10">
        <v>0.67</v>
      </c>
      <c r="S58" s="10">
        <v>0.11</v>
      </c>
      <c r="T58" s="10">
        <v>0.17</v>
      </c>
      <c r="U58" s="10">
        <v>3.26</v>
      </c>
      <c r="V58" s="10">
        <v>79.239999999999995</v>
      </c>
      <c r="W58" s="10">
        <v>5.56</v>
      </c>
      <c r="X58" s="10">
        <v>0.7</v>
      </c>
      <c r="Y58" s="10">
        <v>0.41</v>
      </c>
      <c r="Z58" s="10">
        <v>0.3</v>
      </c>
      <c r="AA58" s="10">
        <v>0.09</v>
      </c>
      <c r="AB58" s="11">
        <v>0.05</v>
      </c>
      <c r="AC58" s="9" t="s">
        <v>299</v>
      </c>
      <c r="AD58" s="10" t="s">
        <v>312</v>
      </c>
      <c r="AE58" s="10" t="s">
        <v>272</v>
      </c>
      <c r="AF58" s="11" t="s">
        <v>296</v>
      </c>
    </row>
    <row r="59" spans="1:32" x14ac:dyDescent="0.35">
      <c r="A59" t="s">
        <v>87</v>
      </c>
      <c r="B59" s="9" t="s">
        <v>300</v>
      </c>
      <c r="C59" s="10" t="s">
        <v>312</v>
      </c>
      <c r="D59" s="10" t="s">
        <v>271</v>
      </c>
      <c r="E59" s="11" t="s">
        <v>294</v>
      </c>
      <c r="F59" s="10"/>
      <c r="G59" t="s">
        <v>87</v>
      </c>
      <c r="H59" s="9">
        <v>0.26</v>
      </c>
      <c r="I59" s="10">
        <v>5.5</v>
      </c>
      <c r="J59" s="10">
        <v>1.613</v>
      </c>
      <c r="K59" s="10">
        <v>0.111</v>
      </c>
      <c r="L59" s="10">
        <v>-5.0000000000000001E-3</v>
      </c>
      <c r="M59" s="10">
        <v>0.7</v>
      </c>
      <c r="N59" s="10">
        <v>72</v>
      </c>
      <c r="O59" s="19">
        <v>391</v>
      </c>
      <c r="P59" s="10">
        <v>0.01</v>
      </c>
      <c r="Q59" s="10">
        <v>10.65</v>
      </c>
      <c r="R59" s="10">
        <v>0.86</v>
      </c>
      <c r="S59" s="10">
        <v>0.09</v>
      </c>
      <c r="T59" s="10">
        <v>0.16</v>
      </c>
      <c r="U59" s="10">
        <v>2.79</v>
      </c>
      <c r="V59" s="10">
        <v>77.87</v>
      </c>
      <c r="W59" s="10">
        <v>6.12</v>
      </c>
      <c r="X59" s="10">
        <v>0.64</v>
      </c>
      <c r="Y59" s="10">
        <v>0.39</v>
      </c>
      <c r="Z59" s="10">
        <v>0.28000000000000003</v>
      </c>
      <c r="AA59" s="10">
        <v>0.12</v>
      </c>
      <c r="AB59" s="11">
        <v>0.05</v>
      </c>
      <c r="AC59" s="9" t="s">
        <v>300</v>
      </c>
      <c r="AD59" s="10" t="s">
        <v>312</v>
      </c>
      <c r="AE59" s="10" t="s">
        <v>271</v>
      </c>
      <c r="AF59" s="11" t="s">
        <v>294</v>
      </c>
    </row>
    <row r="60" spans="1:32" x14ac:dyDescent="0.35">
      <c r="A60" t="s">
        <v>88</v>
      </c>
      <c r="B60" s="9" t="s">
        <v>300</v>
      </c>
      <c r="C60" s="10" t="s">
        <v>312</v>
      </c>
      <c r="D60" s="10" t="s">
        <v>271</v>
      </c>
      <c r="E60" s="11" t="s">
        <v>294</v>
      </c>
      <c r="F60" s="10"/>
      <c r="G60" t="s">
        <v>88</v>
      </c>
      <c r="H60" s="9">
        <v>0.26</v>
      </c>
      <c r="I60" s="10">
        <v>5</v>
      </c>
      <c r="J60" s="10">
        <v>1.7</v>
      </c>
      <c r="K60" s="10">
        <v>0.114</v>
      </c>
      <c r="L60" s="10">
        <v>-4.0000000000000001E-3</v>
      </c>
      <c r="M60" s="10">
        <v>0.68</v>
      </c>
      <c r="N60" s="10">
        <v>69</v>
      </c>
      <c r="O60" s="19">
        <v>381</v>
      </c>
      <c r="P60" s="10">
        <v>0.01</v>
      </c>
      <c r="Q60" s="10">
        <v>11.04</v>
      </c>
      <c r="R60" s="10">
        <v>0.92</v>
      </c>
      <c r="S60" s="10">
        <v>0.09</v>
      </c>
      <c r="T60" s="10">
        <v>0.16</v>
      </c>
      <c r="U60" s="10">
        <v>2.65</v>
      </c>
      <c r="V60" s="10">
        <v>76.88</v>
      </c>
      <c r="W60" s="10">
        <v>6.77</v>
      </c>
      <c r="X60" s="10">
        <v>0.65</v>
      </c>
      <c r="Y60" s="10">
        <v>0.38</v>
      </c>
      <c r="Z60" s="10">
        <v>0.28999999999999998</v>
      </c>
      <c r="AA60" s="10">
        <v>0.12</v>
      </c>
      <c r="AB60" s="11">
        <v>0.05</v>
      </c>
      <c r="AC60" s="9" t="s">
        <v>300</v>
      </c>
      <c r="AD60" s="10" t="s">
        <v>312</v>
      </c>
      <c r="AE60" s="10" t="s">
        <v>271</v>
      </c>
      <c r="AF60" s="11" t="s">
        <v>294</v>
      </c>
    </row>
    <row r="61" spans="1:32" x14ac:dyDescent="0.35">
      <c r="A61" t="s">
        <v>89</v>
      </c>
      <c r="B61" s="9" t="s">
        <v>299</v>
      </c>
      <c r="C61" s="10" t="s">
        <v>312</v>
      </c>
      <c r="D61" s="10" t="s">
        <v>272</v>
      </c>
      <c r="E61" s="11" t="s">
        <v>296</v>
      </c>
      <c r="F61" s="10"/>
      <c r="G61" t="s">
        <v>89</v>
      </c>
      <c r="H61" s="9">
        <v>0.28999999999999998</v>
      </c>
      <c r="I61" s="10">
        <v>5.5</v>
      </c>
      <c r="J61" s="10">
        <v>1.526</v>
      </c>
      <c r="K61" s="10">
        <v>0.13100000000000001</v>
      </c>
      <c r="L61" s="10">
        <v>-5.0000000000000001E-3</v>
      </c>
      <c r="M61" s="10">
        <v>1.02</v>
      </c>
      <c r="N61" s="10">
        <v>72</v>
      </c>
      <c r="O61" s="19">
        <v>439</v>
      </c>
      <c r="P61" s="10">
        <v>0.01</v>
      </c>
      <c r="Q61" s="10">
        <v>9.64</v>
      </c>
      <c r="R61" s="10">
        <v>0.62</v>
      </c>
      <c r="S61" s="10">
        <v>7.0000000000000007E-2</v>
      </c>
      <c r="T61" s="10">
        <v>0.11</v>
      </c>
      <c r="U61" s="10">
        <v>2.99</v>
      </c>
      <c r="V61" s="10">
        <v>80.75</v>
      </c>
      <c r="W61" s="10">
        <v>4.47</v>
      </c>
      <c r="X61" s="10">
        <v>0.6</v>
      </c>
      <c r="Y61" s="10">
        <v>0.36</v>
      </c>
      <c r="Z61" s="10">
        <v>0.25</v>
      </c>
      <c r="AA61" s="10">
        <v>0.1</v>
      </c>
      <c r="AB61" s="11">
        <v>0.04</v>
      </c>
      <c r="AC61" s="9" t="s">
        <v>299</v>
      </c>
      <c r="AD61" s="10" t="s">
        <v>312</v>
      </c>
      <c r="AE61" s="10" t="s">
        <v>272</v>
      </c>
      <c r="AF61" s="11" t="s">
        <v>296</v>
      </c>
    </row>
    <row r="62" spans="1:32" x14ac:dyDescent="0.35">
      <c r="A62" t="s">
        <v>90</v>
      </c>
      <c r="B62" s="9" t="s">
        <v>299</v>
      </c>
      <c r="C62" s="10" t="s">
        <v>312</v>
      </c>
      <c r="D62" s="10" t="s">
        <v>272</v>
      </c>
      <c r="E62" s="11" t="s">
        <v>296</v>
      </c>
      <c r="F62" s="10"/>
      <c r="G62" t="s">
        <v>90</v>
      </c>
      <c r="H62" s="9">
        <v>0.33</v>
      </c>
      <c r="I62" s="10">
        <v>5</v>
      </c>
      <c r="J62" s="10">
        <v>1.583</v>
      </c>
      <c r="K62" s="10">
        <v>9.2999999999999999E-2</v>
      </c>
      <c r="L62" s="10">
        <v>-3.0000000000000001E-3</v>
      </c>
      <c r="M62" s="10">
        <v>0.43</v>
      </c>
      <c r="N62" s="10">
        <v>64</v>
      </c>
      <c r="O62" s="19">
        <v>272</v>
      </c>
      <c r="P62" s="10">
        <v>0.02</v>
      </c>
      <c r="Q62" s="10">
        <v>13.26</v>
      </c>
      <c r="R62" s="10">
        <v>1.41</v>
      </c>
      <c r="S62" s="10">
        <v>0.11</v>
      </c>
      <c r="T62" s="10">
        <v>0.21</v>
      </c>
      <c r="U62" s="10">
        <v>1.91</v>
      </c>
      <c r="V62" s="10">
        <v>72.03</v>
      </c>
      <c r="W62" s="10">
        <v>9.5500000000000007</v>
      </c>
      <c r="X62" s="10">
        <v>0.64</v>
      </c>
      <c r="Y62" s="10">
        <v>0.38</v>
      </c>
      <c r="Z62" s="10">
        <v>0.31</v>
      </c>
      <c r="AA62" s="10">
        <v>0.12</v>
      </c>
      <c r="AB62" s="11">
        <v>0.06</v>
      </c>
      <c r="AC62" s="9" t="s">
        <v>299</v>
      </c>
      <c r="AD62" s="10" t="s">
        <v>312</v>
      </c>
      <c r="AE62" s="10" t="s">
        <v>272</v>
      </c>
      <c r="AF62" s="11" t="s">
        <v>296</v>
      </c>
    </row>
    <row r="63" spans="1:32" x14ac:dyDescent="0.35">
      <c r="A63" t="s">
        <v>91</v>
      </c>
      <c r="B63" s="9" t="s">
        <v>310</v>
      </c>
      <c r="C63" s="10" t="s">
        <v>312</v>
      </c>
      <c r="D63" s="10" t="s">
        <v>272</v>
      </c>
      <c r="E63" s="11" t="s">
        <v>296</v>
      </c>
      <c r="F63" s="10"/>
      <c r="G63" t="s">
        <v>91</v>
      </c>
      <c r="H63" s="9">
        <v>0.23</v>
      </c>
      <c r="I63" s="10">
        <v>5</v>
      </c>
      <c r="J63" s="10">
        <v>1.5620000000000001</v>
      </c>
      <c r="K63" s="10">
        <v>0.11700000000000001</v>
      </c>
      <c r="L63" s="10">
        <v>-5.0000000000000001E-3</v>
      </c>
      <c r="M63" s="10">
        <v>0.57999999999999996</v>
      </c>
      <c r="N63" s="10">
        <v>68</v>
      </c>
      <c r="O63" s="19">
        <v>355</v>
      </c>
      <c r="P63" s="10">
        <v>0.01</v>
      </c>
      <c r="Q63" s="10">
        <v>9.4600000000000009</v>
      </c>
      <c r="R63" s="10">
        <v>0.68</v>
      </c>
      <c r="S63" s="10">
        <v>0.11</v>
      </c>
      <c r="T63" s="10">
        <v>0.17</v>
      </c>
      <c r="U63" s="10">
        <v>3.3</v>
      </c>
      <c r="V63" s="10">
        <v>79.150000000000006</v>
      </c>
      <c r="W63" s="10">
        <v>5.55</v>
      </c>
      <c r="X63" s="10">
        <v>0.71</v>
      </c>
      <c r="Y63" s="10">
        <v>0.4</v>
      </c>
      <c r="Z63" s="10">
        <v>0.28999999999999998</v>
      </c>
      <c r="AA63" s="10">
        <v>0.12</v>
      </c>
      <c r="AB63" s="11">
        <v>0.05</v>
      </c>
      <c r="AC63" s="9" t="s">
        <v>310</v>
      </c>
      <c r="AD63" s="10" t="s">
        <v>312</v>
      </c>
      <c r="AE63" s="10" t="s">
        <v>272</v>
      </c>
      <c r="AF63" s="11" t="s">
        <v>296</v>
      </c>
    </row>
    <row r="64" spans="1:32" x14ac:dyDescent="0.35">
      <c r="A64" t="s">
        <v>92</v>
      </c>
      <c r="B64" s="9" t="s">
        <v>300</v>
      </c>
      <c r="C64" s="10" t="s">
        <v>312</v>
      </c>
      <c r="D64" s="10" t="s">
        <v>271</v>
      </c>
      <c r="E64" s="11" t="s">
        <v>294</v>
      </c>
      <c r="F64" s="10"/>
      <c r="G64" t="s">
        <v>92</v>
      </c>
      <c r="H64" s="9">
        <v>0.28999999999999998</v>
      </c>
      <c r="I64" s="10">
        <v>5.7</v>
      </c>
      <c r="J64" s="10">
        <v>1.7350000000000001</v>
      </c>
      <c r="K64" s="10">
        <v>0.13200000000000001</v>
      </c>
      <c r="L64" s="10">
        <v>-4.0000000000000001E-3</v>
      </c>
      <c r="M64" s="10">
        <v>0.83</v>
      </c>
      <c r="N64" s="10">
        <v>68</v>
      </c>
      <c r="O64" s="19">
        <v>352</v>
      </c>
      <c r="P64" s="10">
        <v>0.01</v>
      </c>
      <c r="Q64" s="10">
        <v>10.82</v>
      </c>
      <c r="R64" s="10">
        <v>0.85</v>
      </c>
      <c r="S64" s="10">
        <v>0.08</v>
      </c>
      <c r="T64" s="10">
        <v>0.15</v>
      </c>
      <c r="U64" s="10">
        <v>2.72</v>
      </c>
      <c r="V64" s="10">
        <v>77.7</v>
      </c>
      <c r="W64" s="10">
        <v>6.2</v>
      </c>
      <c r="X64" s="10">
        <v>0.64</v>
      </c>
      <c r="Y64" s="10">
        <v>0.39</v>
      </c>
      <c r="Z64" s="10">
        <v>0.28000000000000003</v>
      </c>
      <c r="AA64" s="10">
        <v>0.12</v>
      </c>
      <c r="AB64" s="11">
        <v>0.05</v>
      </c>
      <c r="AC64" s="9" t="s">
        <v>300</v>
      </c>
      <c r="AD64" s="10" t="s">
        <v>312</v>
      </c>
      <c r="AE64" s="10" t="s">
        <v>271</v>
      </c>
      <c r="AF64" s="11" t="s">
        <v>294</v>
      </c>
    </row>
    <row r="65" spans="1:32" x14ac:dyDescent="0.35">
      <c r="A65" t="s">
        <v>93</v>
      </c>
      <c r="B65" s="9" t="s">
        <v>300</v>
      </c>
      <c r="C65" s="10" t="s">
        <v>312</v>
      </c>
      <c r="D65" s="10" t="s">
        <v>271</v>
      </c>
      <c r="E65" s="11" t="s">
        <v>294</v>
      </c>
      <c r="F65" s="10"/>
      <c r="G65" t="s">
        <v>93</v>
      </c>
      <c r="H65" s="9">
        <v>0.28999999999999998</v>
      </c>
      <c r="I65" s="10">
        <v>5</v>
      </c>
      <c r="J65" s="10">
        <v>1.742</v>
      </c>
      <c r="K65" s="10">
        <v>0.11899999999999999</v>
      </c>
      <c r="L65" s="10">
        <v>-4.0000000000000001E-3</v>
      </c>
      <c r="M65" s="10">
        <v>0.67</v>
      </c>
      <c r="N65" s="10">
        <v>68</v>
      </c>
      <c r="O65" s="19">
        <v>319</v>
      </c>
      <c r="P65" s="10">
        <v>0.01</v>
      </c>
      <c r="Q65" s="10">
        <v>11.31</v>
      </c>
      <c r="R65" s="10">
        <v>0.97</v>
      </c>
      <c r="S65" s="10">
        <v>0.09</v>
      </c>
      <c r="T65" s="10">
        <v>0.16</v>
      </c>
      <c r="U65" s="10">
        <v>2.54</v>
      </c>
      <c r="V65" s="10">
        <v>76.2</v>
      </c>
      <c r="W65" s="10">
        <v>7.2</v>
      </c>
      <c r="X65" s="10">
        <v>0.64</v>
      </c>
      <c r="Y65" s="10">
        <v>0.39</v>
      </c>
      <c r="Z65" s="10">
        <v>0.3</v>
      </c>
      <c r="AA65" s="10">
        <v>0.12</v>
      </c>
      <c r="AB65" s="11">
        <v>0.06</v>
      </c>
      <c r="AC65" s="9" t="s">
        <v>300</v>
      </c>
      <c r="AD65" s="10" t="s">
        <v>312</v>
      </c>
      <c r="AE65" s="10" t="s">
        <v>271</v>
      </c>
      <c r="AF65" s="11" t="s">
        <v>294</v>
      </c>
    </row>
    <row r="66" spans="1:32" x14ac:dyDescent="0.35">
      <c r="A66" t="s">
        <v>94</v>
      </c>
      <c r="B66" s="9" t="s">
        <v>300</v>
      </c>
      <c r="C66" s="10" t="s">
        <v>312</v>
      </c>
      <c r="D66" s="10" t="s">
        <v>271</v>
      </c>
      <c r="E66" s="11" t="s">
        <v>294</v>
      </c>
      <c r="F66" s="10"/>
      <c r="G66" t="s">
        <v>94</v>
      </c>
      <c r="H66" s="9">
        <v>0.3</v>
      </c>
      <c r="I66" s="10">
        <v>5</v>
      </c>
      <c r="J66" s="10">
        <v>1.6759999999999999</v>
      </c>
      <c r="K66" s="10">
        <v>0.111</v>
      </c>
      <c r="L66" s="10">
        <v>-5.0000000000000001E-3</v>
      </c>
      <c r="M66" s="10">
        <v>0.76</v>
      </c>
      <c r="N66" s="10">
        <v>64</v>
      </c>
      <c r="O66" s="19">
        <v>343</v>
      </c>
      <c r="P66" s="10">
        <v>0.01</v>
      </c>
      <c r="Q66" s="10">
        <v>11.06</v>
      </c>
      <c r="R66" s="10">
        <v>0.92</v>
      </c>
      <c r="S66" s="10">
        <v>0.09</v>
      </c>
      <c r="T66" s="10">
        <v>0.15</v>
      </c>
      <c r="U66" s="10">
        <v>2.63</v>
      </c>
      <c r="V66" s="10">
        <v>77.06</v>
      </c>
      <c r="W66" s="10">
        <v>6.54</v>
      </c>
      <c r="X66" s="10">
        <v>0.72</v>
      </c>
      <c r="Y66" s="10">
        <v>0.38</v>
      </c>
      <c r="Z66" s="10">
        <v>0.28000000000000003</v>
      </c>
      <c r="AA66" s="10">
        <v>0.11</v>
      </c>
      <c r="AB66" s="11">
        <v>0.05</v>
      </c>
      <c r="AC66" s="9" t="s">
        <v>300</v>
      </c>
      <c r="AD66" s="10" t="s">
        <v>312</v>
      </c>
      <c r="AE66" s="10" t="s">
        <v>271</v>
      </c>
      <c r="AF66" s="11" t="s">
        <v>294</v>
      </c>
    </row>
    <row r="67" spans="1:32" x14ac:dyDescent="0.35">
      <c r="A67" t="s">
        <v>95</v>
      </c>
      <c r="B67" s="9" t="s">
        <v>300</v>
      </c>
      <c r="C67" s="10" t="s">
        <v>312</v>
      </c>
      <c r="D67" s="10" t="s">
        <v>271</v>
      </c>
      <c r="E67" s="11" t="s">
        <v>294</v>
      </c>
      <c r="F67" s="10"/>
      <c r="G67" t="s">
        <v>95</v>
      </c>
      <c r="H67" s="9">
        <v>0.3</v>
      </c>
      <c r="I67" s="10">
        <v>5.4</v>
      </c>
      <c r="J67" s="10">
        <v>1.8049999999999999</v>
      </c>
      <c r="K67" s="10">
        <v>0.126</v>
      </c>
      <c r="L67" s="10">
        <v>-5.0000000000000001E-3</v>
      </c>
      <c r="M67" s="10">
        <v>0.83</v>
      </c>
      <c r="N67" s="10">
        <v>68</v>
      </c>
      <c r="O67" s="19">
        <v>346</v>
      </c>
      <c r="P67" s="10">
        <v>0.01</v>
      </c>
      <c r="Q67" s="10">
        <v>11.21</v>
      </c>
      <c r="R67" s="10">
        <v>0.86</v>
      </c>
      <c r="S67" s="10">
        <v>0.09</v>
      </c>
      <c r="T67" s="10">
        <v>0.16</v>
      </c>
      <c r="U67" s="10">
        <v>2.58</v>
      </c>
      <c r="V67" s="10">
        <v>76.66</v>
      </c>
      <c r="W67" s="10">
        <v>6.92</v>
      </c>
      <c r="X67" s="10">
        <v>0.65</v>
      </c>
      <c r="Y67" s="10">
        <v>0.4</v>
      </c>
      <c r="Z67" s="10">
        <v>0.3</v>
      </c>
      <c r="AA67" s="10">
        <v>0.12</v>
      </c>
      <c r="AB67" s="11">
        <v>0.06</v>
      </c>
      <c r="AC67" s="9" t="s">
        <v>300</v>
      </c>
      <c r="AD67" s="10" t="s">
        <v>312</v>
      </c>
      <c r="AE67" s="10" t="s">
        <v>271</v>
      </c>
      <c r="AF67" s="11" t="s">
        <v>294</v>
      </c>
    </row>
    <row r="68" spans="1:32" x14ac:dyDescent="0.35">
      <c r="A68" t="s">
        <v>96</v>
      </c>
      <c r="B68" s="9" t="s">
        <v>299</v>
      </c>
      <c r="C68" s="10" t="s">
        <v>312</v>
      </c>
      <c r="D68" s="10" t="s">
        <v>272</v>
      </c>
      <c r="E68" s="11" t="s">
        <v>294</v>
      </c>
      <c r="F68" s="10"/>
      <c r="G68" t="s">
        <v>96</v>
      </c>
      <c r="H68" s="9">
        <v>0.24</v>
      </c>
      <c r="I68" s="10">
        <v>4</v>
      </c>
      <c r="J68" s="10">
        <v>1.613</v>
      </c>
      <c r="K68" s="10">
        <v>0.115</v>
      </c>
      <c r="L68" s="10">
        <v>-5.0000000000000001E-3</v>
      </c>
      <c r="M68" s="10">
        <v>0.6</v>
      </c>
      <c r="N68" s="10">
        <v>68</v>
      </c>
      <c r="O68" s="19">
        <v>380</v>
      </c>
      <c r="P68" s="10">
        <v>0.01</v>
      </c>
      <c r="Q68" s="10">
        <v>9.57</v>
      </c>
      <c r="R68" s="10">
        <v>0.68</v>
      </c>
      <c r="S68" s="10">
        <v>0.09</v>
      </c>
      <c r="T68" s="10">
        <v>0.14000000000000001</v>
      </c>
      <c r="U68" s="10">
        <v>3.28</v>
      </c>
      <c r="V68" s="10">
        <v>79.67</v>
      </c>
      <c r="W68" s="10">
        <v>5.09</v>
      </c>
      <c r="X68" s="10">
        <v>0.66</v>
      </c>
      <c r="Y68" s="10">
        <v>0.39</v>
      </c>
      <c r="Z68" s="10">
        <v>0.28000000000000003</v>
      </c>
      <c r="AA68" s="10">
        <v>0.11</v>
      </c>
      <c r="AB68" s="11">
        <v>0.05</v>
      </c>
      <c r="AC68" s="9" t="s">
        <v>299</v>
      </c>
      <c r="AD68" s="10" t="s">
        <v>312</v>
      </c>
      <c r="AE68" s="10" t="s">
        <v>272</v>
      </c>
      <c r="AF68" s="11" t="s">
        <v>294</v>
      </c>
    </row>
    <row r="69" spans="1:32" x14ac:dyDescent="0.35">
      <c r="A69" t="s">
        <v>97</v>
      </c>
      <c r="B69" s="9" t="s">
        <v>300</v>
      </c>
      <c r="C69" s="10" t="s">
        <v>312</v>
      </c>
      <c r="D69" s="10" t="s">
        <v>271</v>
      </c>
      <c r="E69" s="11" t="s">
        <v>294</v>
      </c>
      <c r="F69" s="10"/>
      <c r="G69" t="s">
        <v>97</v>
      </c>
      <c r="H69" s="9">
        <v>0.34</v>
      </c>
      <c r="I69" s="10">
        <v>4.5</v>
      </c>
      <c r="J69" s="10">
        <v>1.6839999999999999</v>
      </c>
      <c r="K69" s="10">
        <v>0.108</v>
      </c>
      <c r="L69" s="10">
        <v>-4.0000000000000001E-3</v>
      </c>
      <c r="M69" s="10">
        <v>0.8</v>
      </c>
      <c r="N69" s="10">
        <v>62</v>
      </c>
      <c r="O69" s="19">
        <v>331</v>
      </c>
      <c r="P69" s="10">
        <v>0.01</v>
      </c>
      <c r="Q69" s="10">
        <v>11.34</v>
      </c>
      <c r="R69" s="10">
        <v>0.98</v>
      </c>
      <c r="S69" s="10">
        <v>0.1</v>
      </c>
      <c r="T69" s="10">
        <v>0.17</v>
      </c>
      <c r="U69" s="10">
        <v>2.59</v>
      </c>
      <c r="V69" s="10">
        <v>76.349999999999994</v>
      </c>
      <c r="W69" s="10">
        <v>6.98</v>
      </c>
      <c r="X69" s="10">
        <v>0.65</v>
      </c>
      <c r="Y69" s="10">
        <v>0.39</v>
      </c>
      <c r="Z69" s="10">
        <v>0.28000000000000003</v>
      </c>
      <c r="AA69" s="10">
        <v>0.12</v>
      </c>
      <c r="AB69" s="11">
        <v>0.05</v>
      </c>
      <c r="AC69" s="9" t="s">
        <v>300</v>
      </c>
      <c r="AD69" s="10" t="s">
        <v>312</v>
      </c>
      <c r="AE69" s="10" t="s">
        <v>271</v>
      </c>
      <c r="AF69" s="11" t="s">
        <v>294</v>
      </c>
    </row>
    <row r="70" spans="1:32" x14ac:dyDescent="0.35">
      <c r="A70" t="s">
        <v>98</v>
      </c>
      <c r="B70" s="9" t="s">
        <v>300</v>
      </c>
      <c r="C70" s="10" t="s">
        <v>312</v>
      </c>
      <c r="D70" s="10" t="s">
        <v>271</v>
      </c>
      <c r="E70" s="11" t="s">
        <v>294</v>
      </c>
      <c r="F70" s="10"/>
      <c r="G70" t="s">
        <v>98</v>
      </c>
      <c r="H70" s="9">
        <v>0.34</v>
      </c>
      <c r="I70" s="10">
        <v>4.8</v>
      </c>
      <c r="J70" s="10">
        <v>1.673</v>
      </c>
      <c r="K70" s="10">
        <v>0.109</v>
      </c>
      <c r="L70" s="10">
        <v>-4.0000000000000001E-3</v>
      </c>
      <c r="M70" s="10">
        <v>0.74</v>
      </c>
      <c r="N70" s="10">
        <v>65</v>
      </c>
      <c r="O70" s="19">
        <v>356</v>
      </c>
      <c r="P70" s="10">
        <v>0.01</v>
      </c>
      <c r="Q70" s="10">
        <v>11.3</v>
      </c>
      <c r="R70" s="10">
        <v>0.95</v>
      </c>
      <c r="S70" s="10">
        <v>0.09</v>
      </c>
      <c r="T70" s="10">
        <v>0.16</v>
      </c>
      <c r="U70" s="10">
        <v>2.5499999999999998</v>
      </c>
      <c r="V70" s="10">
        <v>76.41</v>
      </c>
      <c r="W70" s="10">
        <v>7.01</v>
      </c>
      <c r="X70" s="10">
        <v>0.65</v>
      </c>
      <c r="Y70" s="10">
        <v>0.4</v>
      </c>
      <c r="Z70" s="10">
        <v>0.3</v>
      </c>
      <c r="AA70" s="10">
        <v>0.13</v>
      </c>
      <c r="AB70" s="11">
        <v>0.04</v>
      </c>
      <c r="AC70" s="9" t="s">
        <v>300</v>
      </c>
      <c r="AD70" s="10" t="s">
        <v>312</v>
      </c>
      <c r="AE70" s="10" t="s">
        <v>271</v>
      </c>
      <c r="AF70" s="11" t="s">
        <v>294</v>
      </c>
    </row>
    <row r="71" spans="1:32" x14ac:dyDescent="0.35">
      <c r="A71" t="s">
        <v>99</v>
      </c>
      <c r="B71" s="9" t="s">
        <v>299</v>
      </c>
      <c r="C71" s="10" t="s">
        <v>312</v>
      </c>
      <c r="D71" s="10" t="s">
        <v>272</v>
      </c>
      <c r="E71" s="11" t="s">
        <v>296</v>
      </c>
      <c r="F71" s="10"/>
      <c r="G71" t="s">
        <v>99</v>
      </c>
      <c r="H71" s="9">
        <v>0.37</v>
      </c>
      <c r="I71" s="10">
        <v>4</v>
      </c>
      <c r="J71" s="10">
        <v>1.6180000000000001</v>
      </c>
      <c r="K71" s="10">
        <v>9.0999999999999998E-2</v>
      </c>
      <c r="L71" s="10">
        <v>-3.0000000000000001E-3</v>
      </c>
      <c r="M71" s="10">
        <v>0.55000000000000004</v>
      </c>
      <c r="N71" s="10">
        <v>69</v>
      </c>
      <c r="O71" s="19">
        <v>267</v>
      </c>
      <c r="P71" s="10">
        <v>0.01</v>
      </c>
      <c r="Q71" s="10">
        <v>13.04</v>
      </c>
      <c r="R71" s="10">
        <v>1.33</v>
      </c>
      <c r="S71" s="10">
        <v>0.11</v>
      </c>
      <c r="T71" s="10">
        <v>0.21</v>
      </c>
      <c r="U71" s="10">
        <v>1.98</v>
      </c>
      <c r="V71" s="10">
        <v>72.42</v>
      </c>
      <c r="W71" s="10">
        <v>9.3800000000000008</v>
      </c>
      <c r="X71" s="10">
        <v>0.63</v>
      </c>
      <c r="Y71" s="10">
        <v>0.39</v>
      </c>
      <c r="Z71" s="10">
        <v>0.31</v>
      </c>
      <c r="AA71" s="10">
        <v>0.14000000000000001</v>
      </c>
      <c r="AB71" s="11">
        <v>0.06</v>
      </c>
      <c r="AC71" s="9" t="s">
        <v>299</v>
      </c>
      <c r="AD71" s="10" t="s">
        <v>312</v>
      </c>
      <c r="AE71" s="10" t="s">
        <v>272</v>
      </c>
      <c r="AF71" s="11" t="s">
        <v>296</v>
      </c>
    </row>
    <row r="72" spans="1:32" x14ac:dyDescent="0.35">
      <c r="A72" t="s">
        <v>100</v>
      </c>
      <c r="B72" s="9" t="s">
        <v>299</v>
      </c>
      <c r="C72" s="10" t="s">
        <v>312</v>
      </c>
      <c r="D72" s="10" t="s">
        <v>272</v>
      </c>
      <c r="E72" s="11" t="s">
        <v>296</v>
      </c>
      <c r="F72" s="10"/>
      <c r="G72" t="s">
        <v>100</v>
      </c>
      <c r="H72" s="9">
        <v>0.3</v>
      </c>
      <c r="I72" s="10">
        <v>5.0999999999999996</v>
      </c>
      <c r="J72" s="10">
        <v>1.5489999999999999</v>
      </c>
      <c r="K72" s="10">
        <v>0.123</v>
      </c>
      <c r="L72" s="10">
        <v>-4.0000000000000001E-3</v>
      </c>
      <c r="M72" s="10">
        <v>0.81</v>
      </c>
      <c r="N72" s="10">
        <v>72</v>
      </c>
      <c r="O72" s="19">
        <v>400</v>
      </c>
      <c r="P72" s="10">
        <v>0.01</v>
      </c>
      <c r="Q72" s="10">
        <v>9.48</v>
      </c>
      <c r="R72" s="10">
        <v>0.61</v>
      </c>
      <c r="S72" s="10">
        <v>7.0000000000000007E-2</v>
      </c>
      <c r="T72" s="10">
        <v>0.11</v>
      </c>
      <c r="U72" s="10">
        <v>3.09</v>
      </c>
      <c r="V72" s="10">
        <v>80.56</v>
      </c>
      <c r="W72" s="10">
        <v>4.6900000000000004</v>
      </c>
      <c r="X72" s="10">
        <v>0.61</v>
      </c>
      <c r="Y72" s="10">
        <v>0.37</v>
      </c>
      <c r="Z72" s="10">
        <v>0.26</v>
      </c>
      <c r="AA72" s="10">
        <v>0.11</v>
      </c>
      <c r="AB72" s="11">
        <v>0.04</v>
      </c>
      <c r="AC72" s="9" t="s">
        <v>299</v>
      </c>
      <c r="AD72" s="10" t="s">
        <v>312</v>
      </c>
      <c r="AE72" s="10" t="s">
        <v>272</v>
      </c>
      <c r="AF72" s="11" t="s">
        <v>296</v>
      </c>
    </row>
    <row r="73" spans="1:32" x14ac:dyDescent="0.35">
      <c r="A73" t="s">
        <v>101</v>
      </c>
      <c r="B73" s="9" t="s">
        <v>303</v>
      </c>
      <c r="C73" s="10" t="s">
        <v>312</v>
      </c>
      <c r="D73" s="10" t="s">
        <v>271</v>
      </c>
      <c r="E73" s="11" t="s">
        <v>294</v>
      </c>
      <c r="F73" s="10"/>
      <c r="G73" t="s">
        <v>101</v>
      </c>
      <c r="H73" s="9">
        <v>0.26</v>
      </c>
      <c r="I73" s="10">
        <v>4.7</v>
      </c>
      <c r="J73" s="10">
        <v>1.7030000000000001</v>
      </c>
      <c r="K73" s="10">
        <v>0.11899999999999999</v>
      </c>
      <c r="L73" s="10">
        <v>-5.0000000000000001E-3</v>
      </c>
      <c r="M73" s="10">
        <v>0.77</v>
      </c>
      <c r="N73" s="10">
        <v>68</v>
      </c>
      <c r="O73" s="19">
        <v>329</v>
      </c>
      <c r="P73" s="10">
        <v>0.01</v>
      </c>
      <c r="Q73" s="10">
        <v>10.35</v>
      </c>
      <c r="R73" s="10">
        <v>0.75</v>
      </c>
      <c r="S73" s="10">
        <v>0.11</v>
      </c>
      <c r="T73" s="10">
        <v>0.13</v>
      </c>
      <c r="U73" s="10">
        <v>3.14</v>
      </c>
      <c r="V73" s="10">
        <v>77.790000000000006</v>
      </c>
      <c r="W73" s="10">
        <v>6.1</v>
      </c>
      <c r="X73" s="10">
        <v>0.74</v>
      </c>
      <c r="Y73" s="10">
        <v>0.42</v>
      </c>
      <c r="Z73" s="10">
        <v>0.28000000000000003</v>
      </c>
      <c r="AA73" s="10">
        <v>0.12</v>
      </c>
      <c r="AB73" s="11">
        <v>0.06</v>
      </c>
      <c r="AC73" s="9" t="s">
        <v>303</v>
      </c>
      <c r="AD73" s="10" t="s">
        <v>312</v>
      </c>
      <c r="AE73" s="10" t="s">
        <v>271</v>
      </c>
      <c r="AF73" s="11" t="s">
        <v>294</v>
      </c>
    </row>
    <row r="74" spans="1:32" x14ac:dyDescent="0.35">
      <c r="A74" t="s">
        <v>102</v>
      </c>
      <c r="B74" s="9" t="s">
        <v>299</v>
      </c>
      <c r="C74" s="10" t="s">
        <v>312</v>
      </c>
      <c r="D74" s="10" t="s">
        <v>272</v>
      </c>
      <c r="E74" s="11" t="s">
        <v>294</v>
      </c>
      <c r="F74" s="10"/>
      <c r="G74" t="s">
        <v>102</v>
      </c>
      <c r="H74" s="9">
        <v>0.45</v>
      </c>
      <c r="I74" s="10">
        <v>6.3</v>
      </c>
      <c r="J74" s="10">
        <v>1.78</v>
      </c>
      <c r="K74" s="10">
        <v>0.104</v>
      </c>
      <c r="L74" s="10">
        <v>-4.0000000000000001E-3</v>
      </c>
      <c r="M74" s="10">
        <v>0.83</v>
      </c>
      <c r="N74" s="10">
        <v>63</v>
      </c>
      <c r="O74" s="19">
        <v>307</v>
      </c>
      <c r="P74" s="10">
        <v>0.01</v>
      </c>
      <c r="Q74" s="10">
        <v>12.83</v>
      </c>
      <c r="R74" s="10">
        <v>1.26</v>
      </c>
      <c r="S74" s="10">
        <v>0.11</v>
      </c>
      <c r="T74" s="10">
        <v>0.2</v>
      </c>
      <c r="U74" s="10">
        <v>2.17</v>
      </c>
      <c r="V74" s="10">
        <v>73.08</v>
      </c>
      <c r="W74" s="10">
        <v>8.75</v>
      </c>
      <c r="X74" s="10">
        <v>0.67</v>
      </c>
      <c r="Y74" s="10">
        <v>0.4</v>
      </c>
      <c r="Z74" s="10">
        <v>0.33</v>
      </c>
      <c r="AA74" s="10">
        <v>0.14000000000000001</v>
      </c>
      <c r="AB74" s="11">
        <v>0.06</v>
      </c>
      <c r="AC74" s="9" t="s">
        <v>299</v>
      </c>
      <c r="AD74" s="10" t="s">
        <v>312</v>
      </c>
      <c r="AE74" s="10" t="s">
        <v>272</v>
      </c>
      <c r="AF74" s="11" t="s">
        <v>294</v>
      </c>
    </row>
    <row r="75" spans="1:32" x14ac:dyDescent="0.35">
      <c r="A75" t="s">
        <v>103</v>
      </c>
      <c r="B75" s="9" t="s">
        <v>300</v>
      </c>
      <c r="C75" s="10" t="s">
        <v>312</v>
      </c>
      <c r="D75" s="10" t="s">
        <v>271</v>
      </c>
      <c r="E75" s="11" t="s">
        <v>294</v>
      </c>
      <c r="F75" s="10"/>
      <c r="G75" t="s">
        <v>103</v>
      </c>
      <c r="H75" s="9">
        <v>0.34</v>
      </c>
      <c r="I75" s="10">
        <v>4</v>
      </c>
      <c r="J75" s="10">
        <v>1.8149999999999999</v>
      </c>
      <c r="K75" s="10">
        <v>0.11799999999999999</v>
      </c>
      <c r="L75" s="10">
        <v>-5.0000000000000001E-3</v>
      </c>
      <c r="M75" s="10">
        <v>0.74</v>
      </c>
      <c r="N75" s="10">
        <v>74</v>
      </c>
      <c r="O75" s="19">
        <v>358</v>
      </c>
      <c r="P75" s="10">
        <v>0.01</v>
      </c>
      <c r="Q75" s="10">
        <v>11.3</v>
      </c>
      <c r="R75" s="10">
        <v>0.92</v>
      </c>
      <c r="S75" s="10">
        <v>7.0000000000000007E-2</v>
      </c>
      <c r="T75" s="10">
        <v>0.09</v>
      </c>
      <c r="U75" s="10">
        <v>2.79</v>
      </c>
      <c r="V75" s="10">
        <v>76.14</v>
      </c>
      <c r="W75" s="10">
        <v>7.05</v>
      </c>
      <c r="X75" s="10">
        <v>0.71</v>
      </c>
      <c r="Y75" s="10">
        <v>0.41</v>
      </c>
      <c r="Z75" s="10">
        <v>0.31</v>
      </c>
      <c r="AA75" s="10">
        <v>0.14000000000000001</v>
      </c>
      <c r="AB75" s="11">
        <v>0.06</v>
      </c>
      <c r="AC75" s="9" t="s">
        <v>300</v>
      </c>
      <c r="AD75" s="10" t="s">
        <v>312</v>
      </c>
      <c r="AE75" s="10" t="s">
        <v>271</v>
      </c>
      <c r="AF75" s="11" t="s">
        <v>294</v>
      </c>
    </row>
    <row r="76" spans="1:32" x14ac:dyDescent="0.35">
      <c r="A76" t="s">
        <v>104</v>
      </c>
      <c r="B76" s="9" t="s">
        <v>306</v>
      </c>
      <c r="C76" s="10" t="s">
        <v>312</v>
      </c>
      <c r="D76" s="10" t="s">
        <v>271</v>
      </c>
      <c r="E76" s="11" t="s">
        <v>295</v>
      </c>
      <c r="F76" s="10"/>
      <c r="G76" t="s">
        <v>104</v>
      </c>
      <c r="H76" s="9">
        <v>0.28999999999999998</v>
      </c>
      <c r="I76" s="10">
        <v>4.5</v>
      </c>
      <c r="J76" s="10">
        <v>1.87</v>
      </c>
      <c r="K76" s="10">
        <v>0.14499999999999999</v>
      </c>
      <c r="L76" s="10">
        <v>-2E-3</v>
      </c>
      <c r="M76" s="10">
        <v>1.03</v>
      </c>
      <c r="N76" s="10">
        <v>59</v>
      </c>
      <c r="O76" s="19">
        <v>367</v>
      </c>
      <c r="P76" s="10">
        <v>0.01</v>
      </c>
      <c r="Q76" s="10">
        <v>10.95</v>
      </c>
      <c r="R76" s="10">
        <v>0.74</v>
      </c>
      <c r="S76" s="10">
        <v>0.08</v>
      </c>
      <c r="T76" s="10">
        <v>0.08</v>
      </c>
      <c r="U76" s="10">
        <v>2.64</v>
      </c>
      <c r="V76" s="10">
        <v>76.2</v>
      </c>
      <c r="W76" s="10">
        <v>7.65</v>
      </c>
      <c r="X76" s="10">
        <v>0.7</v>
      </c>
      <c r="Y76" s="10">
        <v>0.46</v>
      </c>
      <c r="Z76" s="10">
        <v>0.3</v>
      </c>
      <c r="AA76" s="10">
        <v>0.14000000000000001</v>
      </c>
      <c r="AB76" s="11">
        <v>0.05</v>
      </c>
      <c r="AC76" s="9" t="s">
        <v>306</v>
      </c>
      <c r="AD76" s="10" t="s">
        <v>312</v>
      </c>
      <c r="AE76" s="10" t="s">
        <v>271</v>
      </c>
      <c r="AF76" s="11" t="s">
        <v>295</v>
      </c>
    </row>
    <row r="77" spans="1:32" x14ac:dyDescent="0.35">
      <c r="A77" t="s">
        <v>105</v>
      </c>
      <c r="B77" s="9" t="s">
        <v>300</v>
      </c>
      <c r="C77" s="10" t="s">
        <v>312</v>
      </c>
      <c r="D77" s="10" t="s">
        <v>271</v>
      </c>
      <c r="E77" s="11" t="s">
        <v>294</v>
      </c>
      <c r="F77" s="10"/>
      <c r="G77" t="s">
        <v>105</v>
      </c>
      <c r="H77" s="9">
        <v>0.33</v>
      </c>
      <c r="I77" s="10">
        <v>4</v>
      </c>
      <c r="J77" s="10">
        <v>1.667</v>
      </c>
      <c r="K77" s="10">
        <v>0.107</v>
      </c>
      <c r="L77" s="10">
        <v>-4.0000000000000001E-3</v>
      </c>
      <c r="M77" s="10">
        <v>0.74</v>
      </c>
      <c r="N77" s="10">
        <v>70</v>
      </c>
      <c r="O77" s="19">
        <v>331</v>
      </c>
      <c r="P77" s="10">
        <v>0.01</v>
      </c>
      <c r="Q77" s="10">
        <v>11.32</v>
      </c>
      <c r="R77" s="10">
        <v>0.98</v>
      </c>
      <c r="S77" s="10">
        <v>0.09</v>
      </c>
      <c r="T77" s="10">
        <v>0.17</v>
      </c>
      <c r="U77" s="10">
        <v>2.52</v>
      </c>
      <c r="V77" s="10">
        <v>76.28</v>
      </c>
      <c r="W77" s="10">
        <v>7.13</v>
      </c>
      <c r="X77" s="10">
        <v>0.63</v>
      </c>
      <c r="Y77" s="10">
        <v>0.39</v>
      </c>
      <c r="Z77" s="10">
        <v>0.3</v>
      </c>
      <c r="AA77" s="10">
        <v>0.12</v>
      </c>
      <c r="AB77" s="11">
        <v>0.06</v>
      </c>
      <c r="AC77" s="9" t="s">
        <v>300</v>
      </c>
      <c r="AD77" s="10" t="s">
        <v>312</v>
      </c>
      <c r="AE77" s="10" t="s">
        <v>271</v>
      </c>
      <c r="AF77" s="11" t="s">
        <v>294</v>
      </c>
    </row>
    <row r="78" spans="1:32" x14ac:dyDescent="0.35">
      <c r="A78" t="s">
        <v>106</v>
      </c>
      <c r="B78" s="9" t="s">
        <v>299</v>
      </c>
      <c r="C78" s="10" t="s">
        <v>312</v>
      </c>
      <c r="D78" s="10" t="s">
        <v>272</v>
      </c>
      <c r="E78" s="11" t="s">
        <v>296</v>
      </c>
      <c r="F78" s="10"/>
      <c r="G78" t="s">
        <v>106</v>
      </c>
      <c r="H78" s="9">
        <v>0.43</v>
      </c>
      <c r="I78" s="10">
        <v>4.8</v>
      </c>
      <c r="J78" s="10">
        <v>1.7050000000000001</v>
      </c>
      <c r="K78" s="10">
        <v>9.9000000000000005E-2</v>
      </c>
      <c r="L78" s="10">
        <v>-4.0000000000000001E-3</v>
      </c>
      <c r="M78" s="10">
        <v>0.6</v>
      </c>
      <c r="N78" s="10">
        <v>64</v>
      </c>
      <c r="O78" s="19">
        <v>269</v>
      </c>
      <c r="P78" s="10">
        <v>0.02</v>
      </c>
      <c r="Q78" s="10">
        <v>12.53</v>
      </c>
      <c r="R78" s="10">
        <v>1.24</v>
      </c>
      <c r="S78" s="10">
        <v>0.1</v>
      </c>
      <c r="T78" s="10">
        <v>0.2</v>
      </c>
      <c r="U78" s="10">
        <v>2.08</v>
      </c>
      <c r="V78" s="10">
        <v>73.39</v>
      </c>
      <c r="W78" s="10">
        <v>8.92</v>
      </c>
      <c r="X78" s="10">
        <v>0.63</v>
      </c>
      <c r="Y78" s="10">
        <v>0.4</v>
      </c>
      <c r="Z78" s="10">
        <v>0.32</v>
      </c>
      <c r="AA78" s="10">
        <v>0.13</v>
      </c>
      <c r="AB78" s="11">
        <v>0.06</v>
      </c>
      <c r="AC78" s="9" t="s">
        <v>299</v>
      </c>
      <c r="AD78" s="10" t="s">
        <v>312</v>
      </c>
      <c r="AE78" s="10" t="s">
        <v>272</v>
      </c>
      <c r="AF78" s="11" t="s">
        <v>296</v>
      </c>
    </row>
    <row r="79" spans="1:32" x14ac:dyDescent="0.35">
      <c r="A79" t="s">
        <v>107</v>
      </c>
      <c r="B79" s="9" t="s">
        <v>299</v>
      </c>
      <c r="C79" s="10" t="s">
        <v>312</v>
      </c>
      <c r="D79" s="10" t="s">
        <v>272</v>
      </c>
      <c r="E79" s="11" t="s">
        <v>296</v>
      </c>
      <c r="F79" s="10"/>
      <c r="G79" t="s">
        <v>107</v>
      </c>
      <c r="H79" s="9">
        <v>0.26</v>
      </c>
      <c r="I79" s="10">
        <v>4.8</v>
      </c>
      <c r="J79" s="10">
        <v>1.601</v>
      </c>
      <c r="K79" s="10">
        <v>0.129</v>
      </c>
      <c r="L79" s="10">
        <v>-5.0000000000000001E-3</v>
      </c>
      <c r="M79" s="10">
        <v>0.94</v>
      </c>
      <c r="N79" s="10">
        <v>78</v>
      </c>
      <c r="O79" s="19">
        <v>399</v>
      </c>
      <c r="P79" s="10">
        <v>0.01</v>
      </c>
      <c r="Q79" s="10">
        <v>9.7200000000000006</v>
      </c>
      <c r="R79" s="10">
        <v>0.64</v>
      </c>
      <c r="S79" s="10">
        <v>0.06</v>
      </c>
      <c r="T79" s="10">
        <v>0.1</v>
      </c>
      <c r="U79" s="10">
        <v>3.06</v>
      </c>
      <c r="V79" s="10">
        <v>80.64</v>
      </c>
      <c r="W79" s="10">
        <v>4.4000000000000004</v>
      </c>
      <c r="X79" s="10">
        <v>0.61</v>
      </c>
      <c r="Y79" s="10">
        <v>0.36</v>
      </c>
      <c r="Z79" s="10">
        <v>0.26</v>
      </c>
      <c r="AA79" s="10">
        <v>0.11</v>
      </c>
      <c r="AB79" s="11">
        <v>0.04</v>
      </c>
      <c r="AC79" s="9" t="s">
        <v>299</v>
      </c>
      <c r="AD79" s="10" t="s">
        <v>312</v>
      </c>
      <c r="AE79" s="10" t="s">
        <v>272</v>
      </c>
      <c r="AF79" s="11" t="s">
        <v>296</v>
      </c>
    </row>
    <row r="80" spans="1:32" x14ac:dyDescent="0.35">
      <c r="A80" t="s">
        <v>108</v>
      </c>
      <c r="B80" s="9" t="s">
        <v>300</v>
      </c>
      <c r="C80" s="10" t="s">
        <v>312</v>
      </c>
      <c r="D80" s="10" t="s">
        <v>271</v>
      </c>
      <c r="E80" s="11" t="s">
        <v>294</v>
      </c>
      <c r="F80" s="10"/>
      <c r="G80" t="s">
        <v>108</v>
      </c>
      <c r="H80" s="9">
        <v>0.33</v>
      </c>
      <c r="I80" s="10">
        <v>4</v>
      </c>
      <c r="J80" s="10">
        <v>1.6879999999999999</v>
      </c>
      <c r="K80" s="10">
        <v>0.112</v>
      </c>
      <c r="L80" s="10">
        <v>-5.0000000000000001E-3</v>
      </c>
      <c r="M80" s="10">
        <v>0.82</v>
      </c>
      <c r="N80" s="10">
        <v>68</v>
      </c>
      <c r="O80" s="19">
        <v>369</v>
      </c>
      <c r="P80" s="10">
        <v>0.01</v>
      </c>
      <c r="Q80" s="10">
        <v>11.3</v>
      </c>
      <c r="R80" s="10">
        <v>0.95</v>
      </c>
      <c r="S80" s="10">
        <v>0.08</v>
      </c>
      <c r="T80" s="10">
        <v>0.16</v>
      </c>
      <c r="U80" s="10">
        <v>2.48</v>
      </c>
      <c r="V80" s="10">
        <v>76.63</v>
      </c>
      <c r="W80" s="10">
        <v>6.93</v>
      </c>
      <c r="X80" s="10">
        <v>0.62</v>
      </c>
      <c r="Y80" s="10">
        <v>0.37</v>
      </c>
      <c r="Z80" s="10">
        <v>0.28999999999999998</v>
      </c>
      <c r="AA80" s="10">
        <v>0.13</v>
      </c>
      <c r="AB80" s="11">
        <v>0.06</v>
      </c>
      <c r="AC80" s="9" t="s">
        <v>300</v>
      </c>
      <c r="AD80" s="10" t="s">
        <v>312</v>
      </c>
      <c r="AE80" s="10" t="s">
        <v>271</v>
      </c>
      <c r="AF80" s="11" t="s">
        <v>294</v>
      </c>
    </row>
    <row r="81" spans="1:32" x14ac:dyDescent="0.35">
      <c r="A81" t="s">
        <v>109</v>
      </c>
      <c r="B81" s="9" t="s">
        <v>299</v>
      </c>
      <c r="C81" s="10" t="s">
        <v>312</v>
      </c>
      <c r="D81" s="10" t="s">
        <v>272</v>
      </c>
      <c r="E81" s="11" t="s">
        <v>296</v>
      </c>
      <c r="F81" s="10"/>
      <c r="G81" t="s">
        <v>109</v>
      </c>
      <c r="H81" s="9">
        <v>0.43</v>
      </c>
      <c r="I81" s="10">
        <v>4</v>
      </c>
      <c r="J81" s="10">
        <v>1.6180000000000001</v>
      </c>
      <c r="K81" s="10">
        <v>9.0999999999999998E-2</v>
      </c>
      <c r="L81" s="10">
        <v>-4.0000000000000001E-3</v>
      </c>
      <c r="M81" s="10">
        <v>0.51</v>
      </c>
      <c r="N81" s="10">
        <v>72</v>
      </c>
      <c r="O81" s="19">
        <v>247</v>
      </c>
      <c r="P81" s="10">
        <v>0.02</v>
      </c>
      <c r="Q81" s="10">
        <v>13.27</v>
      </c>
      <c r="R81" s="10">
        <v>1.38</v>
      </c>
      <c r="S81" s="10">
        <v>0.1</v>
      </c>
      <c r="T81" s="10">
        <v>0.21</v>
      </c>
      <c r="U81" s="10">
        <v>1.78</v>
      </c>
      <c r="V81" s="10">
        <v>71.680000000000007</v>
      </c>
      <c r="W81" s="10">
        <v>10.1</v>
      </c>
      <c r="X81" s="10">
        <v>0.61</v>
      </c>
      <c r="Y81" s="10">
        <v>0.37</v>
      </c>
      <c r="Z81" s="10">
        <v>0.31</v>
      </c>
      <c r="AA81" s="10">
        <v>0.12</v>
      </c>
      <c r="AB81" s="11">
        <v>0.06</v>
      </c>
      <c r="AC81" s="9" t="s">
        <v>299</v>
      </c>
      <c r="AD81" s="10" t="s">
        <v>312</v>
      </c>
      <c r="AE81" s="10" t="s">
        <v>272</v>
      </c>
      <c r="AF81" s="11" t="s">
        <v>296</v>
      </c>
    </row>
    <row r="82" spans="1:32" x14ac:dyDescent="0.35">
      <c r="A82" t="s">
        <v>110</v>
      </c>
      <c r="B82" s="9" t="s">
        <v>299</v>
      </c>
      <c r="C82" s="10" t="s">
        <v>312</v>
      </c>
      <c r="D82" s="10" t="s">
        <v>272</v>
      </c>
      <c r="E82" s="11" t="s">
        <v>294</v>
      </c>
      <c r="F82" s="10"/>
      <c r="G82" t="s">
        <v>110</v>
      </c>
      <c r="H82" s="9">
        <v>0.21</v>
      </c>
      <c r="I82" s="10">
        <v>5.5</v>
      </c>
      <c r="J82" s="10">
        <v>1.6319999999999999</v>
      </c>
      <c r="K82" s="10">
        <v>0.127</v>
      </c>
      <c r="L82" s="10">
        <v>-5.0000000000000001E-3</v>
      </c>
      <c r="M82" s="10">
        <v>1.1100000000000001</v>
      </c>
      <c r="N82" s="10">
        <v>79</v>
      </c>
      <c r="O82" s="19">
        <v>430</v>
      </c>
      <c r="P82" s="10">
        <v>0.01</v>
      </c>
      <c r="Q82" s="10">
        <v>10.41</v>
      </c>
      <c r="R82" s="10">
        <v>0.75</v>
      </c>
      <c r="S82" s="10">
        <v>0.1</v>
      </c>
      <c r="T82" s="10">
        <v>0.16</v>
      </c>
      <c r="U82" s="10">
        <v>3.12</v>
      </c>
      <c r="V82" s="10">
        <v>78.959999999999994</v>
      </c>
      <c r="W82" s="10">
        <v>4.93</v>
      </c>
      <c r="X82" s="10">
        <v>0.74</v>
      </c>
      <c r="Y82" s="10">
        <v>0.4</v>
      </c>
      <c r="Z82" s="10">
        <v>0.27</v>
      </c>
      <c r="AA82" s="10">
        <v>0.11</v>
      </c>
      <c r="AB82" s="11">
        <v>0.05</v>
      </c>
      <c r="AC82" s="9" t="s">
        <v>299</v>
      </c>
      <c r="AD82" s="10" t="s">
        <v>312</v>
      </c>
      <c r="AE82" s="10" t="s">
        <v>272</v>
      </c>
      <c r="AF82" s="11" t="s">
        <v>294</v>
      </c>
    </row>
    <row r="83" spans="1:32" x14ac:dyDescent="0.35">
      <c r="A83" t="s">
        <v>111</v>
      </c>
      <c r="B83" s="9" t="s">
        <v>303</v>
      </c>
      <c r="C83" s="10" t="s">
        <v>312</v>
      </c>
      <c r="D83" s="10" t="s">
        <v>271</v>
      </c>
      <c r="E83" s="11" t="s">
        <v>294</v>
      </c>
      <c r="F83" s="10"/>
      <c r="G83" t="s">
        <v>111</v>
      </c>
      <c r="H83" s="9">
        <v>0.32</v>
      </c>
      <c r="I83" s="10">
        <v>5.2</v>
      </c>
      <c r="J83" s="10">
        <v>1.639</v>
      </c>
      <c r="K83" s="10">
        <v>0.11</v>
      </c>
      <c r="L83" s="10">
        <v>-4.0000000000000001E-3</v>
      </c>
      <c r="M83" s="10">
        <v>0.8</v>
      </c>
      <c r="N83" s="10">
        <v>72</v>
      </c>
      <c r="O83" s="19">
        <v>353</v>
      </c>
      <c r="P83" s="10">
        <v>0.01</v>
      </c>
      <c r="Q83" s="10">
        <v>10.71</v>
      </c>
      <c r="R83" s="10">
        <v>0.74</v>
      </c>
      <c r="S83" s="10">
        <v>0.1</v>
      </c>
      <c r="T83" s="10">
        <v>0.17</v>
      </c>
      <c r="U83" s="10">
        <v>2.85</v>
      </c>
      <c r="V83" s="10">
        <v>77.58</v>
      </c>
      <c r="W83" s="10">
        <v>6.3</v>
      </c>
      <c r="X83" s="10">
        <v>0.67</v>
      </c>
      <c r="Y83" s="10">
        <v>0.41</v>
      </c>
      <c r="Z83" s="10">
        <v>0.28999999999999998</v>
      </c>
      <c r="AA83" s="10">
        <v>0.12</v>
      </c>
      <c r="AB83" s="11">
        <v>0.06</v>
      </c>
      <c r="AC83" s="9" t="s">
        <v>303</v>
      </c>
      <c r="AD83" s="10" t="s">
        <v>312</v>
      </c>
      <c r="AE83" s="10" t="s">
        <v>271</v>
      </c>
      <c r="AF83" s="11" t="s">
        <v>294</v>
      </c>
    </row>
    <row r="84" spans="1:32" x14ac:dyDescent="0.35">
      <c r="A84" t="s">
        <v>112</v>
      </c>
      <c r="B84" s="9" t="s">
        <v>300</v>
      </c>
      <c r="C84" s="10" t="s">
        <v>312</v>
      </c>
      <c r="D84" s="10" t="s">
        <v>271</v>
      </c>
      <c r="E84" s="11" t="s">
        <v>294</v>
      </c>
      <c r="F84" s="10"/>
      <c r="G84" t="s">
        <v>112</v>
      </c>
      <c r="H84" s="9">
        <v>0.32</v>
      </c>
      <c r="I84" s="10">
        <v>5.0999999999999996</v>
      </c>
      <c r="J84" s="10">
        <v>1.79</v>
      </c>
      <c r="K84" s="10">
        <v>0.112</v>
      </c>
      <c r="L84" s="10">
        <v>-3.0000000000000001E-3</v>
      </c>
      <c r="M84" s="10">
        <v>0.79</v>
      </c>
      <c r="N84" s="10">
        <v>69</v>
      </c>
      <c r="O84" s="19">
        <v>318</v>
      </c>
      <c r="P84" s="10">
        <v>0.01</v>
      </c>
      <c r="Q84" s="10">
        <v>12.2</v>
      </c>
      <c r="R84" s="10">
        <v>1.1100000000000001</v>
      </c>
      <c r="S84" s="10">
        <v>0.09</v>
      </c>
      <c r="T84" s="10">
        <v>0.17</v>
      </c>
      <c r="U84" s="10">
        <v>2.4700000000000002</v>
      </c>
      <c r="V84" s="10">
        <v>75.17</v>
      </c>
      <c r="W84" s="10">
        <v>7.3</v>
      </c>
      <c r="X84" s="10">
        <v>0.64</v>
      </c>
      <c r="Y84" s="10">
        <v>0.38</v>
      </c>
      <c r="Z84" s="10">
        <v>0.28999999999999998</v>
      </c>
      <c r="AA84" s="10">
        <v>0.13</v>
      </c>
      <c r="AB84" s="11">
        <v>0.06</v>
      </c>
      <c r="AC84" s="9" t="s">
        <v>300</v>
      </c>
      <c r="AD84" s="10" t="s">
        <v>312</v>
      </c>
      <c r="AE84" s="10" t="s">
        <v>271</v>
      </c>
      <c r="AF84" s="11" t="s">
        <v>294</v>
      </c>
    </row>
    <row r="85" spans="1:32" x14ac:dyDescent="0.35">
      <c r="A85" t="s">
        <v>113</v>
      </c>
      <c r="B85" s="9" t="s">
        <v>299</v>
      </c>
      <c r="C85" s="10" t="s">
        <v>312</v>
      </c>
      <c r="D85" s="10" t="s">
        <v>272</v>
      </c>
      <c r="E85" s="11" t="s">
        <v>294</v>
      </c>
      <c r="F85" s="10"/>
      <c r="G85" t="s">
        <v>113</v>
      </c>
      <c r="H85" s="9">
        <v>0.24</v>
      </c>
      <c r="I85" s="10">
        <v>4.3</v>
      </c>
      <c r="J85" s="10">
        <v>1.6060000000000001</v>
      </c>
      <c r="K85" s="10">
        <v>0.13300000000000001</v>
      </c>
      <c r="L85" s="10">
        <v>-5.0000000000000001E-3</v>
      </c>
      <c r="M85" s="10">
        <v>1.18</v>
      </c>
      <c r="N85" s="10">
        <v>83</v>
      </c>
      <c r="O85" s="19">
        <v>405</v>
      </c>
      <c r="P85" s="10">
        <v>0.01</v>
      </c>
      <c r="Q85" s="10">
        <v>9.7100000000000009</v>
      </c>
      <c r="R85" s="10">
        <v>0.62</v>
      </c>
      <c r="S85" s="10">
        <v>0.06</v>
      </c>
      <c r="T85" s="10">
        <v>0.11</v>
      </c>
      <c r="U85" s="10">
        <v>2.98</v>
      </c>
      <c r="V85" s="10">
        <v>80.930000000000007</v>
      </c>
      <c r="W85" s="10">
        <v>4.22</v>
      </c>
      <c r="X85" s="10">
        <v>0.61</v>
      </c>
      <c r="Y85" s="10">
        <v>0.36</v>
      </c>
      <c r="Z85" s="10">
        <v>0.25</v>
      </c>
      <c r="AA85" s="10">
        <v>0.11</v>
      </c>
      <c r="AB85" s="11">
        <v>0.05</v>
      </c>
      <c r="AC85" s="9" t="s">
        <v>299</v>
      </c>
      <c r="AD85" s="10" t="s">
        <v>312</v>
      </c>
      <c r="AE85" s="10" t="s">
        <v>272</v>
      </c>
      <c r="AF85" s="11" t="s">
        <v>294</v>
      </c>
    </row>
    <row r="86" spans="1:32" x14ac:dyDescent="0.35">
      <c r="A86" t="s">
        <v>114</v>
      </c>
      <c r="B86" s="9" t="s">
        <v>300</v>
      </c>
      <c r="C86" s="10" t="s">
        <v>312</v>
      </c>
      <c r="D86" s="10" t="s">
        <v>271</v>
      </c>
      <c r="E86" s="11" t="s">
        <v>294</v>
      </c>
      <c r="F86" s="10"/>
      <c r="G86" t="s">
        <v>114</v>
      </c>
      <c r="H86" s="9">
        <v>0.28000000000000003</v>
      </c>
      <c r="I86" s="10">
        <v>5</v>
      </c>
      <c r="J86" s="10">
        <v>1.86</v>
      </c>
      <c r="K86" s="10">
        <v>0.129</v>
      </c>
      <c r="L86" s="10">
        <v>-3.0000000000000001E-3</v>
      </c>
      <c r="M86" s="10">
        <v>0.82</v>
      </c>
      <c r="N86" s="10">
        <v>73</v>
      </c>
      <c r="O86" s="19">
        <v>337</v>
      </c>
      <c r="P86" s="10">
        <v>0.01</v>
      </c>
      <c r="Q86" s="10">
        <v>11.72</v>
      </c>
      <c r="R86" s="10">
        <v>1</v>
      </c>
      <c r="S86" s="10">
        <v>0.09</v>
      </c>
      <c r="T86" s="10">
        <v>0.16</v>
      </c>
      <c r="U86" s="10">
        <v>2.65</v>
      </c>
      <c r="V86" s="10">
        <v>76.150000000000006</v>
      </c>
      <c r="W86" s="10">
        <v>6.72</v>
      </c>
      <c r="X86" s="10">
        <v>0.66</v>
      </c>
      <c r="Y86" s="10">
        <v>0.39</v>
      </c>
      <c r="Z86" s="10">
        <v>0.28999999999999998</v>
      </c>
      <c r="AA86" s="10">
        <v>0.11</v>
      </c>
      <c r="AB86" s="11">
        <v>0.05</v>
      </c>
      <c r="AC86" s="9" t="s">
        <v>300</v>
      </c>
      <c r="AD86" s="10" t="s">
        <v>312</v>
      </c>
      <c r="AE86" s="10" t="s">
        <v>271</v>
      </c>
      <c r="AF86" s="11" t="s">
        <v>294</v>
      </c>
    </row>
    <row r="87" spans="1:32" x14ac:dyDescent="0.35">
      <c r="A87" t="s">
        <v>115</v>
      </c>
      <c r="B87" s="9" t="s">
        <v>299</v>
      </c>
      <c r="C87" s="10" t="s">
        <v>312</v>
      </c>
      <c r="D87" s="10" t="s">
        <v>272</v>
      </c>
      <c r="E87" s="11" t="s">
        <v>294</v>
      </c>
      <c r="F87" s="10"/>
      <c r="G87" t="s">
        <v>115</v>
      </c>
      <c r="H87" s="9">
        <v>0.31</v>
      </c>
      <c r="I87" s="10">
        <v>5</v>
      </c>
      <c r="J87" s="10">
        <v>1.706</v>
      </c>
      <c r="K87" s="10">
        <v>9.7000000000000003E-2</v>
      </c>
      <c r="L87" s="10">
        <v>-3.0000000000000001E-3</v>
      </c>
      <c r="M87" s="10">
        <v>0.66</v>
      </c>
      <c r="N87" s="10">
        <v>70</v>
      </c>
      <c r="O87" s="19">
        <v>273</v>
      </c>
      <c r="P87" s="10">
        <v>0.02</v>
      </c>
      <c r="Q87" s="10">
        <v>13.14</v>
      </c>
      <c r="R87" s="10">
        <v>1.29</v>
      </c>
      <c r="S87" s="10">
        <v>0.1</v>
      </c>
      <c r="T87" s="10">
        <v>0.2</v>
      </c>
      <c r="U87" s="10">
        <v>2.14</v>
      </c>
      <c r="V87" s="10">
        <v>72.760000000000005</v>
      </c>
      <c r="W87" s="10">
        <v>8.82</v>
      </c>
      <c r="X87" s="10">
        <v>0.63</v>
      </c>
      <c r="Y87" s="10">
        <v>0.39</v>
      </c>
      <c r="Z87" s="10">
        <v>0.31</v>
      </c>
      <c r="AA87" s="10">
        <v>0.14000000000000001</v>
      </c>
      <c r="AB87" s="11">
        <v>0.06</v>
      </c>
      <c r="AC87" s="9" t="s">
        <v>299</v>
      </c>
      <c r="AD87" s="10" t="s">
        <v>312</v>
      </c>
      <c r="AE87" s="10" t="s">
        <v>272</v>
      </c>
      <c r="AF87" s="11" t="s">
        <v>294</v>
      </c>
    </row>
    <row r="88" spans="1:32" x14ac:dyDescent="0.35">
      <c r="A88" t="s">
        <v>116</v>
      </c>
      <c r="B88" s="9" t="s">
        <v>299</v>
      </c>
      <c r="C88" s="10" t="s">
        <v>312</v>
      </c>
      <c r="D88" s="10" t="s">
        <v>272</v>
      </c>
      <c r="E88" s="11" t="s">
        <v>296</v>
      </c>
      <c r="F88" s="10"/>
      <c r="G88" t="s">
        <v>116</v>
      </c>
      <c r="H88" s="9">
        <v>0.22</v>
      </c>
      <c r="I88" s="10">
        <v>5</v>
      </c>
      <c r="J88" s="10">
        <v>1.6739999999999999</v>
      </c>
      <c r="K88" s="10">
        <v>0.11799999999999999</v>
      </c>
      <c r="L88" s="10">
        <v>-5.0000000000000001E-3</v>
      </c>
      <c r="M88" s="10">
        <v>0.9</v>
      </c>
      <c r="N88" s="10">
        <v>81</v>
      </c>
      <c r="O88" s="19">
        <v>496</v>
      </c>
      <c r="P88" s="10">
        <v>0.01</v>
      </c>
      <c r="Q88" s="10">
        <v>9.9600000000000009</v>
      </c>
      <c r="R88" s="10">
        <v>0.65</v>
      </c>
      <c r="S88" s="10">
        <v>0.06</v>
      </c>
      <c r="T88" s="10">
        <v>0.09</v>
      </c>
      <c r="U88" s="10">
        <v>3.16</v>
      </c>
      <c r="V88" s="10">
        <v>80.88</v>
      </c>
      <c r="W88" s="10">
        <v>3.85</v>
      </c>
      <c r="X88" s="10">
        <v>0.6</v>
      </c>
      <c r="Y88" s="10">
        <v>0.36</v>
      </c>
      <c r="Z88" s="10">
        <v>0.24</v>
      </c>
      <c r="AA88" s="10">
        <v>0.1</v>
      </c>
      <c r="AB88" s="11">
        <v>0.05</v>
      </c>
      <c r="AC88" s="9" t="s">
        <v>299</v>
      </c>
      <c r="AD88" s="10" t="s">
        <v>312</v>
      </c>
      <c r="AE88" s="10" t="s">
        <v>272</v>
      </c>
      <c r="AF88" s="11" t="s">
        <v>296</v>
      </c>
    </row>
    <row r="89" spans="1:32" x14ac:dyDescent="0.35">
      <c r="A89" t="s">
        <v>117</v>
      </c>
      <c r="B89" s="9" t="s">
        <v>306</v>
      </c>
      <c r="C89" s="10" t="s">
        <v>312</v>
      </c>
      <c r="D89" s="10" t="s">
        <v>271</v>
      </c>
      <c r="E89" s="11" t="s">
        <v>295</v>
      </c>
      <c r="F89" s="10"/>
      <c r="G89" t="s">
        <v>117</v>
      </c>
      <c r="H89" s="9">
        <v>0.28000000000000003</v>
      </c>
      <c r="I89" s="10">
        <v>8.9</v>
      </c>
      <c r="J89" s="10">
        <v>1.9219999999999999</v>
      </c>
      <c r="K89" s="10">
        <v>0.156</v>
      </c>
      <c r="L89" s="10">
        <v>-2E-3</v>
      </c>
      <c r="M89" s="10">
        <v>1.03</v>
      </c>
      <c r="N89" s="10">
        <v>65</v>
      </c>
      <c r="O89" s="19">
        <v>361</v>
      </c>
      <c r="P89" s="10">
        <v>0.01</v>
      </c>
      <c r="Q89" s="10">
        <v>11.39</v>
      </c>
      <c r="R89" s="10">
        <v>0.7</v>
      </c>
      <c r="S89" s="10">
        <v>7.0000000000000007E-2</v>
      </c>
      <c r="T89" s="10">
        <v>0.09</v>
      </c>
      <c r="U89" s="10">
        <v>2.57</v>
      </c>
      <c r="V89" s="10">
        <v>75.819999999999993</v>
      </c>
      <c r="W89" s="10">
        <v>7.67</v>
      </c>
      <c r="X89" s="10">
        <v>0.72</v>
      </c>
      <c r="Y89" s="10">
        <v>0.43</v>
      </c>
      <c r="Z89" s="10">
        <v>0.36</v>
      </c>
      <c r="AA89" s="10">
        <v>0.12</v>
      </c>
      <c r="AB89" s="11">
        <v>0.05</v>
      </c>
      <c r="AC89" s="9" t="s">
        <v>306</v>
      </c>
      <c r="AD89" s="10" t="s">
        <v>312</v>
      </c>
      <c r="AE89" s="10" t="s">
        <v>271</v>
      </c>
      <c r="AF89" s="11" t="s">
        <v>295</v>
      </c>
    </row>
    <row r="90" spans="1:32" x14ac:dyDescent="0.35">
      <c r="A90" t="s">
        <v>118</v>
      </c>
      <c r="B90" s="9" t="s">
        <v>300</v>
      </c>
      <c r="C90" s="10" t="s">
        <v>312</v>
      </c>
      <c r="D90" s="10" t="s">
        <v>271</v>
      </c>
      <c r="E90" s="11" t="s">
        <v>294</v>
      </c>
      <c r="F90" s="10"/>
      <c r="G90" t="s">
        <v>118</v>
      </c>
      <c r="H90" s="9">
        <v>0.26</v>
      </c>
      <c r="I90" s="10">
        <v>5</v>
      </c>
      <c r="J90" s="10">
        <v>1.643</v>
      </c>
      <c r="K90" s="10">
        <v>0.109</v>
      </c>
      <c r="L90" s="10">
        <v>-5.0000000000000001E-3</v>
      </c>
      <c r="M90" s="10">
        <v>0.85</v>
      </c>
      <c r="N90" s="10">
        <v>76</v>
      </c>
      <c r="O90" s="19">
        <v>302</v>
      </c>
      <c r="P90" s="10">
        <v>0.01</v>
      </c>
      <c r="Q90" s="10">
        <v>11.62</v>
      </c>
      <c r="R90" s="10">
        <v>1.01</v>
      </c>
      <c r="S90" s="10">
        <v>0.1</v>
      </c>
      <c r="T90" s="10">
        <v>0.17</v>
      </c>
      <c r="U90" s="10">
        <v>2.67</v>
      </c>
      <c r="V90" s="10">
        <v>76.3</v>
      </c>
      <c r="W90" s="10">
        <v>6.57</v>
      </c>
      <c r="X90" s="10">
        <v>0.7</v>
      </c>
      <c r="Y90" s="10">
        <v>0.4</v>
      </c>
      <c r="Z90" s="10">
        <v>0.28999999999999998</v>
      </c>
      <c r="AA90" s="10">
        <v>0.11</v>
      </c>
      <c r="AB90" s="11">
        <v>0.06</v>
      </c>
      <c r="AC90" s="9" t="s">
        <v>300</v>
      </c>
      <c r="AD90" s="10" t="s">
        <v>312</v>
      </c>
      <c r="AE90" s="10" t="s">
        <v>271</v>
      </c>
      <c r="AF90" s="11" t="s">
        <v>294</v>
      </c>
    </row>
    <row r="91" spans="1:32" x14ac:dyDescent="0.35">
      <c r="A91" t="s">
        <v>119</v>
      </c>
      <c r="B91" s="9" t="s">
        <v>309</v>
      </c>
      <c r="C91" s="10" t="s">
        <v>312</v>
      </c>
      <c r="D91" s="10" t="s">
        <v>271</v>
      </c>
      <c r="E91" s="11" t="s">
        <v>294</v>
      </c>
      <c r="F91" s="10"/>
      <c r="G91" t="s">
        <v>119</v>
      </c>
      <c r="H91" s="9">
        <v>0.34</v>
      </c>
      <c r="I91" s="10">
        <v>4.0999999999999996</v>
      </c>
      <c r="J91" s="10">
        <v>1.67</v>
      </c>
      <c r="K91" s="10">
        <v>0.111</v>
      </c>
      <c r="L91" s="10">
        <v>-5.0000000000000001E-3</v>
      </c>
      <c r="M91" s="10">
        <v>0.87</v>
      </c>
      <c r="N91" s="10">
        <v>70</v>
      </c>
      <c r="O91" s="19">
        <v>319</v>
      </c>
      <c r="P91" s="10">
        <v>0.02</v>
      </c>
      <c r="Q91" s="10">
        <v>13.49</v>
      </c>
      <c r="R91" s="10">
        <v>1.32</v>
      </c>
      <c r="S91" s="10">
        <v>0.11</v>
      </c>
      <c r="T91" s="10">
        <v>0.2</v>
      </c>
      <c r="U91" s="10">
        <v>2.14</v>
      </c>
      <c r="V91" s="10">
        <v>72.209999999999994</v>
      </c>
      <c r="W91" s="10">
        <v>8.94</v>
      </c>
      <c r="X91" s="10">
        <v>0.66</v>
      </c>
      <c r="Y91" s="10">
        <v>0.41</v>
      </c>
      <c r="Z91" s="10">
        <v>0.32</v>
      </c>
      <c r="AA91" s="10">
        <v>0.14000000000000001</v>
      </c>
      <c r="AB91" s="11">
        <v>7.0000000000000007E-2</v>
      </c>
      <c r="AC91" s="9" t="s">
        <v>309</v>
      </c>
      <c r="AD91" s="10" t="s">
        <v>312</v>
      </c>
      <c r="AE91" s="10" t="s">
        <v>271</v>
      </c>
      <c r="AF91" s="11" t="s">
        <v>294</v>
      </c>
    </row>
    <row r="92" spans="1:32" x14ac:dyDescent="0.35">
      <c r="A92" t="s">
        <v>120</v>
      </c>
      <c r="B92" s="9" t="s">
        <v>299</v>
      </c>
      <c r="C92" s="10" t="s">
        <v>312</v>
      </c>
      <c r="D92" s="10" t="s">
        <v>272</v>
      </c>
      <c r="E92" s="11" t="s">
        <v>294</v>
      </c>
      <c r="F92" s="10"/>
      <c r="G92" t="s">
        <v>120</v>
      </c>
      <c r="H92" s="9">
        <v>0.39</v>
      </c>
      <c r="I92" s="10">
        <v>6</v>
      </c>
      <c r="J92" s="10">
        <v>1.8839999999999999</v>
      </c>
      <c r="K92" s="10">
        <v>0.114</v>
      </c>
      <c r="L92" s="10">
        <v>-2E-3</v>
      </c>
      <c r="M92" s="10">
        <v>0.8</v>
      </c>
      <c r="N92" s="10">
        <v>68</v>
      </c>
      <c r="O92" s="19">
        <v>241</v>
      </c>
      <c r="P92" s="10">
        <v>0.02</v>
      </c>
      <c r="Q92" s="10">
        <v>13.52</v>
      </c>
      <c r="R92" s="10">
        <v>1.33</v>
      </c>
      <c r="S92" s="10">
        <v>0.1</v>
      </c>
      <c r="T92" s="10">
        <v>0.2</v>
      </c>
      <c r="U92" s="10">
        <v>2.12</v>
      </c>
      <c r="V92" s="10">
        <v>72.08</v>
      </c>
      <c r="W92" s="10">
        <v>9.0399999999999991</v>
      </c>
      <c r="X92" s="10">
        <v>0.66</v>
      </c>
      <c r="Y92" s="10">
        <v>0.41</v>
      </c>
      <c r="Z92" s="10">
        <v>0.31</v>
      </c>
      <c r="AA92" s="10">
        <v>0.14000000000000001</v>
      </c>
      <c r="AB92" s="11">
        <v>0.06</v>
      </c>
      <c r="AC92" s="9" t="s">
        <v>299</v>
      </c>
      <c r="AD92" s="10" t="s">
        <v>312</v>
      </c>
      <c r="AE92" s="10" t="s">
        <v>272</v>
      </c>
      <c r="AF92" s="11" t="s">
        <v>294</v>
      </c>
    </row>
    <row r="93" spans="1:32" x14ac:dyDescent="0.35">
      <c r="A93" t="s">
        <v>121</v>
      </c>
      <c r="B93" s="9" t="s">
        <v>300</v>
      </c>
      <c r="C93" s="10" t="s">
        <v>312</v>
      </c>
      <c r="D93" s="10" t="s">
        <v>271</v>
      </c>
      <c r="E93" s="11" t="s">
        <v>294</v>
      </c>
      <c r="F93" s="10"/>
      <c r="G93" t="s">
        <v>121</v>
      </c>
      <c r="H93" s="9">
        <v>0.26</v>
      </c>
      <c r="I93" s="10">
        <v>4</v>
      </c>
      <c r="J93" s="10">
        <v>1.6359999999999999</v>
      </c>
      <c r="K93" s="10">
        <v>0.108</v>
      </c>
      <c r="L93" s="10">
        <v>-4.0000000000000001E-3</v>
      </c>
      <c r="M93" s="10">
        <v>0.85</v>
      </c>
      <c r="N93" s="10">
        <v>75</v>
      </c>
      <c r="O93" s="19">
        <v>259</v>
      </c>
      <c r="P93" s="10">
        <v>0.02</v>
      </c>
      <c r="Q93" s="10">
        <v>12.13</v>
      </c>
      <c r="R93" s="10">
        <v>1.0900000000000001</v>
      </c>
      <c r="S93" s="10">
        <v>0.09</v>
      </c>
      <c r="T93" s="10">
        <v>0.18</v>
      </c>
      <c r="U93" s="10">
        <v>2.56</v>
      </c>
      <c r="V93" s="10">
        <v>75.16</v>
      </c>
      <c r="W93" s="10">
        <v>7.24</v>
      </c>
      <c r="X93" s="10">
        <v>0.68</v>
      </c>
      <c r="Y93" s="10">
        <v>0.4</v>
      </c>
      <c r="Z93" s="10">
        <v>0.28000000000000003</v>
      </c>
      <c r="AA93" s="10">
        <v>0.12</v>
      </c>
      <c r="AB93" s="11">
        <v>0.05</v>
      </c>
      <c r="AC93" s="9" t="s">
        <v>300</v>
      </c>
      <c r="AD93" s="10" t="s">
        <v>312</v>
      </c>
      <c r="AE93" s="10" t="s">
        <v>271</v>
      </c>
      <c r="AF93" s="11" t="s">
        <v>294</v>
      </c>
    </row>
    <row r="94" spans="1:32" x14ac:dyDescent="0.35">
      <c r="A94" t="s">
        <v>122</v>
      </c>
      <c r="B94" s="9" t="s">
        <v>300</v>
      </c>
      <c r="C94" s="10" t="s">
        <v>312</v>
      </c>
      <c r="D94" s="10" t="s">
        <v>271</v>
      </c>
      <c r="E94" s="11" t="s">
        <v>294</v>
      </c>
      <c r="F94" s="10"/>
      <c r="G94" t="s">
        <v>122</v>
      </c>
      <c r="H94" s="9">
        <v>0.27</v>
      </c>
      <c r="I94" s="10">
        <v>6.2</v>
      </c>
      <c r="J94" s="10">
        <v>1.6919999999999999</v>
      </c>
      <c r="K94" s="10">
        <v>0.11799999999999999</v>
      </c>
      <c r="L94" s="10">
        <v>-5.0000000000000001E-3</v>
      </c>
      <c r="M94" s="10">
        <v>0.95</v>
      </c>
      <c r="N94" s="10">
        <v>77</v>
      </c>
      <c r="O94" s="19">
        <v>351</v>
      </c>
      <c r="P94" s="10">
        <v>0.01</v>
      </c>
      <c r="Q94" s="10">
        <v>11.13</v>
      </c>
      <c r="R94" s="10">
        <v>0.91</v>
      </c>
      <c r="S94" s="10">
        <v>0.08</v>
      </c>
      <c r="T94" s="10">
        <v>0.14000000000000001</v>
      </c>
      <c r="U94" s="10">
        <v>2.86</v>
      </c>
      <c r="V94" s="10">
        <v>77.599999999999994</v>
      </c>
      <c r="W94" s="10">
        <v>5.72</v>
      </c>
      <c r="X94" s="10">
        <v>0.68</v>
      </c>
      <c r="Y94" s="10">
        <v>0.39</v>
      </c>
      <c r="Z94" s="10">
        <v>0.31</v>
      </c>
      <c r="AA94" s="10">
        <v>0.12</v>
      </c>
      <c r="AB94" s="11">
        <v>0.05</v>
      </c>
      <c r="AC94" s="9" t="s">
        <v>300</v>
      </c>
      <c r="AD94" s="10" t="s">
        <v>312</v>
      </c>
      <c r="AE94" s="10" t="s">
        <v>271</v>
      </c>
      <c r="AF94" s="11" t="s">
        <v>294</v>
      </c>
    </row>
    <row r="95" spans="1:32" x14ac:dyDescent="0.35">
      <c r="A95" t="s">
        <v>123</v>
      </c>
      <c r="B95" s="9" t="s">
        <v>299</v>
      </c>
      <c r="C95" s="10" t="s">
        <v>312</v>
      </c>
      <c r="D95" s="10" t="s">
        <v>272</v>
      </c>
      <c r="E95" s="11" t="s">
        <v>296</v>
      </c>
      <c r="F95" s="10"/>
      <c r="G95" t="s">
        <v>123</v>
      </c>
      <c r="H95" s="9">
        <v>0.31</v>
      </c>
      <c r="I95" s="10">
        <v>5</v>
      </c>
      <c r="J95" s="10">
        <v>1.544</v>
      </c>
      <c r="K95" s="10">
        <v>0.125</v>
      </c>
      <c r="L95" s="10">
        <v>-5.0000000000000001E-3</v>
      </c>
      <c r="M95" s="10">
        <v>1.02</v>
      </c>
      <c r="N95" s="10">
        <v>77</v>
      </c>
      <c r="O95" s="19">
        <v>355</v>
      </c>
      <c r="P95" s="10">
        <v>0.01</v>
      </c>
      <c r="Q95" s="10">
        <v>10</v>
      </c>
      <c r="R95" s="10">
        <v>0.7</v>
      </c>
      <c r="S95" s="10">
        <v>7.0000000000000007E-2</v>
      </c>
      <c r="T95" s="10">
        <v>0.11</v>
      </c>
      <c r="U95" s="10">
        <v>3.01</v>
      </c>
      <c r="V95" s="10">
        <v>80.16</v>
      </c>
      <c r="W95" s="10">
        <v>4.54</v>
      </c>
      <c r="X95" s="10">
        <v>0.65</v>
      </c>
      <c r="Y95" s="10">
        <v>0.37</v>
      </c>
      <c r="Z95" s="10">
        <v>0.25</v>
      </c>
      <c r="AA95" s="10">
        <v>0.09</v>
      </c>
      <c r="AB95" s="11">
        <v>0.05</v>
      </c>
      <c r="AC95" s="9" t="s">
        <v>299</v>
      </c>
      <c r="AD95" s="10" t="s">
        <v>312</v>
      </c>
      <c r="AE95" s="10" t="s">
        <v>272</v>
      </c>
      <c r="AF95" s="11" t="s">
        <v>296</v>
      </c>
    </row>
    <row r="96" spans="1:32" x14ac:dyDescent="0.35">
      <c r="A96" t="s">
        <v>124</v>
      </c>
      <c r="B96" s="9" t="s">
        <v>299</v>
      </c>
      <c r="C96" s="10" t="s">
        <v>312</v>
      </c>
      <c r="D96" s="10" t="s">
        <v>272</v>
      </c>
      <c r="E96" s="11" t="s">
        <v>296</v>
      </c>
      <c r="F96" s="10"/>
      <c r="G96" t="s">
        <v>124</v>
      </c>
      <c r="H96" s="9">
        <v>0.28999999999999998</v>
      </c>
      <c r="I96" s="10">
        <v>5</v>
      </c>
      <c r="J96" s="10">
        <v>1.8140000000000001</v>
      </c>
      <c r="K96" s="10">
        <v>0.125</v>
      </c>
      <c r="L96" s="10">
        <v>-4.0000000000000001E-3</v>
      </c>
      <c r="M96" s="10">
        <v>0.73</v>
      </c>
      <c r="N96" s="10">
        <v>72</v>
      </c>
      <c r="O96" s="19">
        <v>249</v>
      </c>
      <c r="P96" s="10">
        <v>0.02</v>
      </c>
      <c r="Q96" s="10">
        <v>13.5</v>
      </c>
      <c r="R96" s="10">
        <v>1.36</v>
      </c>
      <c r="S96" s="10">
        <v>0.11</v>
      </c>
      <c r="T96" s="10">
        <v>0.22</v>
      </c>
      <c r="U96" s="10">
        <v>2.08</v>
      </c>
      <c r="V96" s="10">
        <v>71.66</v>
      </c>
      <c r="W96" s="10">
        <v>9.39</v>
      </c>
      <c r="X96" s="10">
        <v>0.67</v>
      </c>
      <c r="Y96" s="10">
        <v>0.39</v>
      </c>
      <c r="Z96" s="10">
        <v>0.35</v>
      </c>
      <c r="AA96" s="10">
        <v>0.13</v>
      </c>
      <c r="AB96" s="11">
        <v>0.12</v>
      </c>
      <c r="AC96" s="9" t="s">
        <v>299</v>
      </c>
      <c r="AD96" s="10" t="s">
        <v>312</v>
      </c>
      <c r="AE96" s="10" t="s">
        <v>272</v>
      </c>
      <c r="AF96" s="11" t="s">
        <v>296</v>
      </c>
    </row>
    <row r="97" spans="1:32" x14ac:dyDescent="0.35">
      <c r="A97" t="s">
        <v>125</v>
      </c>
      <c r="B97" s="9" t="s">
        <v>299</v>
      </c>
      <c r="C97" s="10" t="s">
        <v>312</v>
      </c>
      <c r="D97" s="10" t="s">
        <v>272</v>
      </c>
      <c r="E97" s="11" t="s">
        <v>294</v>
      </c>
      <c r="F97" s="10"/>
      <c r="G97" t="s">
        <v>125</v>
      </c>
      <c r="H97" s="9">
        <v>0.32</v>
      </c>
      <c r="I97" s="10">
        <v>5</v>
      </c>
      <c r="J97" s="10">
        <v>1.591</v>
      </c>
      <c r="K97" s="10">
        <v>0.13300000000000001</v>
      </c>
      <c r="L97" s="10">
        <v>-5.0000000000000001E-3</v>
      </c>
      <c r="M97" s="10">
        <v>1.01</v>
      </c>
      <c r="N97" s="10">
        <v>81</v>
      </c>
      <c r="O97" s="19">
        <v>343</v>
      </c>
      <c r="P97" s="10">
        <v>0.01</v>
      </c>
      <c r="Q97" s="10">
        <v>10.210000000000001</v>
      </c>
      <c r="R97" s="10">
        <v>0.73</v>
      </c>
      <c r="S97" s="10">
        <v>0.06</v>
      </c>
      <c r="T97" s="10">
        <v>0.09</v>
      </c>
      <c r="U97" s="10">
        <v>3.2</v>
      </c>
      <c r="V97" s="10">
        <v>80.08</v>
      </c>
      <c r="W97" s="10">
        <v>4.18</v>
      </c>
      <c r="X97" s="10">
        <v>0.68</v>
      </c>
      <c r="Y97" s="10">
        <v>0.36</v>
      </c>
      <c r="Z97" s="10">
        <v>0.24</v>
      </c>
      <c r="AA97" s="10">
        <v>0.11</v>
      </c>
      <c r="AB97" s="11">
        <v>0.04</v>
      </c>
      <c r="AC97" s="9" t="s">
        <v>299</v>
      </c>
      <c r="AD97" s="10" t="s">
        <v>312</v>
      </c>
      <c r="AE97" s="10" t="s">
        <v>272</v>
      </c>
      <c r="AF97" s="11" t="s">
        <v>294</v>
      </c>
    </row>
    <row r="98" spans="1:32" x14ac:dyDescent="0.35">
      <c r="A98" t="s">
        <v>126</v>
      </c>
      <c r="B98" s="9" t="s">
        <v>306</v>
      </c>
      <c r="C98" s="10" t="s">
        <v>312</v>
      </c>
      <c r="D98" s="10" t="s">
        <v>271</v>
      </c>
      <c r="E98" s="11" t="s">
        <v>295</v>
      </c>
      <c r="F98" s="10"/>
      <c r="G98" t="s">
        <v>126</v>
      </c>
      <c r="H98" s="9">
        <v>0.3</v>
      </c>
      <c r="I98" s="10">
        <v>6.2</v>
      </c>
      <c r="J98" s="10">
        <v>1.885</v>
      </c>
      <c r="K98" s="10">
        <v>0.14799999999999999</v>
      </c>
      <c r="L98" s="10">
        <v>-2E-3</v>
      </c>
      <c r="M98" s="10">
        <v>1.03</v>
      </c>
      <c r="N98" s="10">
        <v>69</v>
      </c>
      <c r="O98" s="19">
        <v>369</v>
      </c>
      <c r="P98" s="10">
        <v>0.01</v>
      </c>
      <c r="Q98" s="10">
        <v>11.41</v>
      </c>
      <c r="R98" s="10">
        <v>0.73</v>
      </c>
      <c r="S98" s="10">
        <v>7.0000000000000007E-2</v>
      </c>
      <c r="T98" s="10">
        <v>0.1</v>
      </c>
      <c r="U98" s="10">
        <v>2.59</v>
      </c>
      <c r="V98" s="10">
        <v>75.900000000000006</v>
      </c>
      <c r="W98" s="10">
        <v>7.57</v>
      </c>
      <c r="X98" s="10">
        <v>0.72</v>
      </c>
      <c r="Y98" s="10">
        <v>0.42</v>
      </c>
      <c r="Z98" s="10">
        <v>0.35</v>
      </c>
      <c r="AA98" s="10">
        <v>0.11</v>
      </c>
      <c r="AB98" s="11">
        <v>0.04</v>
      </c>
      <c r="AC98" s="9" t="s">
        <v>306</v>
      </c>
      <c r="AD98" s="10" t="s">
        <v>312</v>
      </c>
      <c r="AE98" s="10" t="s">
        <v>271</v>
      </c>
      <c r="AF98" s="11" t="s">
        <v>295</v>
      </c>
    </row>
    <row r="99" spans="1:32" x14ac:dyDescent="0.35">
      <c r="A99" t="s">
        <v>127</v>
      </c>
      <c r="B99" s="9" t="s">
        <v>300</v>
      </c>
      <c r="C99" s="10" t="s">
        <v>312</v>
      </c>
      <c r="D99" s="10" t="s">
        <v>271</v>
      </c>
      <c r="E99" s="11" t="s">
        <v>294</v>
      </c>
      <c r="F99" s="10"/>
      <c r="G99" t="s">
        <v>127</v>
      </c>
      <c r="H99" s="9">
        <v>0.25</v>
      </c>
      <c r="I99" s="10">
        <v>5.4</v>
      </c>
      <c r="J99" s="10">
        <v>1.647</v>
      </c>
      <c r="K99" s="10">
        <v>0.11</v>
      </c>
      <c r="L99" s="10">
        <v>-4.0000000000000001E-3</v>
      </c>
      <c r="M99" s="10">
        <v>0.84</v>
      </c>
      <c r="N99" s="10">
        <v>78</v>
      </c>
      <c r="O99" s="19">
        <v>416</v>
      </c>
      <c r="P99" s="10">
        <v>0.01</v>
      </c>
      <c r="Q99" s="10">
        <v>10.87</v>
      </c>
      <c r="R99" s="10">
        <v>0.87</v>
      </c>
      <c r="S99" s="10">
        <v>7.0000000000000007E-2</v>
      </c>
      <c r="T99" s="10">
        <v>0.14000000000000001</v>
      </c>
      <c r="U99" s="10">
        <v>2.86</v>
      </c>
      <c r="V99" s="10">
        <v>78.33</v>
      </c>
      <c r="W99" s="10">
        <v>5.41</v>
      </c>
      <c r="X99" s="10">
        <v>0.65</v>
      </c>
      <c r="Y99" s="10">
        <v>0.37</v>
      </c>
      <c r="Z99" s="10">
        <v>0.26</v>
      </c>
      <c r="AA99" s="10">
        <v>0.1</v>
      </c>
      <c r="AB99" s="11">
        <v>0.05</v>
      </c>
      <c r="AC99" s="9" t="s">
        <v>300</v>
      </c>
      <c r="AD99" s="10" t="s">
        <v>312</v>
      </c>
      <c r="AE99" s="10" t="s">
        <v>271</v>
      </c>
      <c r="AF99" s="11" t="s">
        <v>294</v>
      </c>
    </row>
    <row r="100" spans="1:32" x14ac:dyDescent="0.35">
      <c r="A100" t="s">
        <v>128</v>
      </c>
      <c r="B100" s="9" t="s">
        <v>299</v>
      </c>
      <c r="C100" s="10" t="s">
        <v>312</v>
      </c>
      <c r="D100" s="10" t="s">
        <v>272</v>
      </c>
      <c r="E100" s="11" t="s">
        <v>296</v>
      </c>
      <c r="F100" s="10"/>
      <c r="G100" t="s">
        <v>128</v>
      </c>
      <c r="H100" s="9">
        <v>0.2</v>
      </c>
      <c r="I100" s="10">
        <v>5</v>
      </c>
      <c r="J100" s="10">
        <v>1.4990000000000001</v>
      </c>
      <c r="K100" s="10">
        <v>0.109</v>
      </c>
      <c r="L100" s="10">
        <v>-6.0000000000000001E-3</v>
      </c>
      <c r="M100" s="10">
        <v>0.44</v>
      </c>
      <c r="N100" s="10">
        <v>82</v>
      </c>
      <c r="O100" s="19">
        <v>359</v>
      </c>
      <c r="P100" s="10">
        <v>0.01</v>
      </c>
      <c r="Q100" s="10">
        <v>9.32</v>
      </c>
      <c r="R100" s="10">
        <v>0.65</v>
      </c>
      <c r="S100" s="10">
        <v>0.16</v>
      </c>
      <c r="T100" s="10">
        <v>0.24</v>
      </c>
      <c r="U100" s="10">
        <v>3.31</v>
      </c>
      <c r="V100" s="10">
        <v>78.67</v>
      </c>
      <c r="W100" s="10">
        <v>5.95</v>
      </c>
      <c r="X100" s="10">
        <v>0.77</v>
      </c>
      <c r="Y100" s="10">
        <v>0.44</v>
      </c>
      <c r="Z100" s="10">
        <v>0.31</v>
      </c>
      <c r="AA100" s="10">
        <v>0.12</v>
      </c>
      <c r="AB100" s="11">
        <v>0.05</v>
      </c>
      <c r="AC100" s="9" t="s">
        <v>299</v>
      </c>
      <c r="AD100" s="10" t="s">
        <v>312</v>
      </c>
      <c r="AE100" s="10" t="s">
        <v>272</v>
      </c>
      <c r="AF100" s="11" t="s">
        <v>296</v>
      </c>
    </row>
    <row r="101" spans="1:32" x14ac:dyDescent="0.35">
      <c r="A101" t="s">
        <v>129</v>
      </c>
      <c r="B101" s="9" t="s">
        <v>299</v>
      </c>
      <c r="C101" s="10" t="s">
        <v>312</v>
      </c>
      <c r="D101" s="10" t="s">
        <v>272</v>
      </c>
      <c r="E101" s="11" t="s">
        <v>296</v>
      </c>
      <c r="F101" s="10"/>
      <c r="G101" t="s">
        <v>129</v>
      </c>
      <c r="H101" s="9">
        <v>0.35</v>
      </c>
      <c r="I101" s="10">
        <v>5.6</v>
      </c>
      <c r="J101" s="10">
        <v>1.776</v>
      </c>
      <c r="K101" s="10">
        <v>0.11</v>
      </c>
      <c r="L101" s="10">
        <v>-3.0000000000000001E-3</v>
      </c>
      <c r="M101" s="10">
        <v>0.8</v>
      </c>
      <c r="N101" s="10">
        <v>73</v>
      </c>
      <c r="O101" s="19">
        <v>233</v>
      </c>
      <c r="P101" s="10">
        <v>0.01</v>
      </c>
      <c r="Q101" s="10">
        <v>13.39</v>
      </c>
      <c r="R101" s="10">
        <v>1.31</v>
      </c>
      <c r="S101" s="10">
        <v>0.1</v>
      </c>
      <c r="T101" s="10">
        <v>0.2</v>
      </c>
      <c r="U101" s="10">
        <v>2.14</v>
      </c>
      <c r="V101" s="10">
        <v>72.56</v>
      </c>
      <c r="W101" s="10">
        <v>8.7200000000000006</v>
      </c>
      <c r="X101" s="10">
        <v>0.66</v>
      </c>
      <c r="Y101" s="10">
        <v>0.41</v>
      </c>
      <c r="Z101" s="10">
        <v>0.31</v>
      </c>
      <c r="AA101" s="10">
        <v>0.13</v>
      </c>
      <c r="AB101" s="11">
        <v>0.06</v>
      </c>
      <c r="AC101" s="9" t="s">
        <v>299</v>
      </c>
      <c r="AD101" s="10" t="s">
        <v>312</v>
      </c>
      <c r="AE101" s="10" t="s">
        <v>272</v>
      </c>
      <c r="AF101" s="11" t="s">
        <v>296</v>
      </c>
    </row>
    <row r="102" spans="1:32" x14ac:dyDescent="0.35">
      <c r="A102" t="s">
        <v>130</v>
      </c>
      <c r="B102" s="9" t="s">
        <v>300</v>
      </c>
      <c r="C102" s="10" t="s">
        <v>312</v>
      </c>
      <c r="D102" s="10" t="s">
        <v>271</v>
      </c>
      <c r="E102" s="11" t="s">
        <v>294</v>
      </c>
      <c r="F102" s="10"/>
      <c r="G102" t="s">
        <v>130</v>
      </c>
      <c r="H102" s="9">
        <v>0.24</v>
      </c>
      <c r="I102" s="10">
        <v>4.8</v>
      </c>
      <c r="J102" s="10">
        <v>1.6739999999999999</v>
      </c>
      <c r="K102" s="10">
        <v>0.107</v>
      </c>
      <c r="L102" s="10">
        <v>-3.0000000000000001E-3</v>
      </c>
      <c r="M102" s="10">
        <v>0.76</v>
      </c>
      <c r="N102" s="10">
        <v>77</v>
      </c>
      <c r="O102" s="19">
        <v>261</v>
      </c>
      <c r="P102" s="10">
        <v>0.01</v>
      </c>
      <c r="Q102" s="10">
        <v>12.32</v>
      </c>
      <c r="R102" s="10">
        <v>1.1399999999999999</v>
      </c>
      <c r="S102" s="10">
        <v>0.09</v>
      </c>
      <c r="T102" s="10">
        <v>0.17</v>
      </c>
      <c r="U102" s="10">
        <v>2.4500000000000002</v>
      </c>
      <c r="V102" s="10">
        <v>74.78</v>
      </c>
      <c r="W102" s="10">
        <v>7.55</v>
      </c>
      <c r="X102" s="10">
        <v>0.64</v>
      </c>
      <c r="Y102" s="10">
        <v>0.4</v>
      </c>
      <c r="Z102" s="10">
        <v>0.28999999999999998</v>
      </c>
      <c r="AA102" s="10">
        <v>0.11</v>
      </c>
      <c r="AB102" s="11">
        <v>0.06</v>
      </c>
      <c r="AC102" s="9" t="s">
        <v>300</v>
      </c>
      <c r="AD102" s="10" t="s">
        <v>312</v>
      </c>
      <c r="AE102" s="10" t="s">
        <v>271</v>
      </c>
      <c r="AF102" s="11" t="s">
        <v>294</v>
      </c>
    </row>
    <row r="103" spans="1:32" x14ac:dyDescent="0.35">
      <c r="A103" t="s">
        <v>131</v>
      </c>
      <c r="B103" s="9" t="s">
        <v>303</v>
      </c>
      <c r="C103" s="10" t="s">
        <v>312</v>
      </c>
      <c r="D103" s="10" t="s">
        <v>271</v>
      </c>
      <c r="E103" s="11" t="s">
        <v>294</v>
      </c>
      <c r="F103" s="10"/>
      <c r="G103" t="s">
        <v>131</v>
      </c>
      <c r="H103" s="9">
        <v>0.24</v>
      </c>
      <c r="I103" s="10">
        <v>5</v>
      </c>
      <c r="J103" s="10">
        <v>1.6779999999999999</v>
      </c>
      <c r="K103" s="10">
        <v>0.11600000000000001</v>
      </c>
      <c r="L103" s="10">
        <v>-4.0000000000000001E-3</v>
      </c>
      <c r="M103" s="10">
        <v>0.8</v>
      </c>
      <c r="N103" s="10">
        <v>75</v>
      </c>
      <c r="O103" s="19">
        <v>322</v>
      </c>
      <c r="P103" s="10">
        <v>0.01</v>
      </c>
      <c r="Q103" s="10">
        <v>11.65</v>
      </c>
      <c r="R103" s="10">
        <v>0.94</v>
      </c>
      <c r="S103" s="10">
        <v>0.09</v>
      </c>
      <c r="T103" s="10">
        <v>0.17</v>
      </c>
      <c r="U103" s="10">
        <v>2.68</v>
      </c>
      <c r="V103" s="10">
        <v>75.930000000000007</v>
      </c>
      <c r="W103" s="10">
        <v>6.93</v>
      </c>
      <c r="X103" s="10">
        <v>0.72</v>
      </c>
      <c r="Y103" s="10">
        <v>0.41</v>
      </c>
      <c r="Z103" s="10">
        <v>0.3</v>
      </c>
      <c r="AA103" s="10">
        <v>0.12</v>
      </c>
      <c r="AB103" s="11">
        <v>0.06</v>
      </c>
      <c r="AC103" s="9" t="s">
        <v>303</v>
      </c>
      <c r="AD103" s="10" t="s">
        <v>312</v>
      </c>
      <c r="AE103" s="10" t="s">
        <v>271</v>
      </c>
      <c r="AF103" s="11" t="s">
        <v>294</v>
      </c>
    </row>
    <row r="104" spans="1:32" x14ac:dyDescent="0.35">
      <c r="A104" t="s">
        <v>132</v>
      </c>
      <c r="B104" s="9" t="s">
        <v>299</v>
      </c>
      <c r="C104" s="10" t="s">
        <v>312</v>
      </c>
      <c r="D104" s="10" t="s">
        <v>272</v>
      </c>
      <c r="E104" s="11" t="s">
        <v>296</v>
      </c>
      <c r="F104" s="10"/>
      <c r="G104" t="s">
        <v>132</v>
      </c>
      <c r="H104" s="9">
        <v>0.22</v>
      </c>
      <c r="I104" s="10">
        <v>4</v>
      </c>
      <c r="J104" s="10">
        <v>1.5740000000000001</v>
      </c>
      <c r="K104" s="10">
        <v>0.13300000000000001</v>
      </c>
      <c r="L104" s="10">
        <v>-4.0000000000000001E-3</v>
      </c>
      <c r="M104" s="10">
        <v>0.99</v>
      </c>
      <c r="N104" s="10">
        <v>80</v>
      </c>
      <c r="O104" s="19">
        <v>355</v>
      </c>
      <c r="P104" s="10">
        <v>0.01</v>
      </c>
      <c r="Q104" s="10">
        <v>10.130000000000001</v>
      </c>
      <c r="R104" s="10">
        <v>0.72</v>
      </c>
      <c r="S104" s="10">
        <v>0.06</v>
      </c>
      <c r="T104" s="10">
        <v>0.09</v>
      </c>
      <c r="U104" s="10">
        <v>3.13</v>
      </c>
      <c r="V104" s="10">
        <v>80.69</v>
      </c>
      <c r="W104" s="10">
        <v>3.68</v>
      </c>
      <c r="X104" s="10">
        <v>0.65</v>
      </c>
      <c r="Y104" s="10">
        <v>0.38</v>
      </c>
      <c r="Z104" s="10">
        <v>0.33</v>
      </c>
      <c r="AA104" s="10">
        <v>0.09</v>
      </c>
      <c r="AB104" s="11">
        <v>0.05</v>
      </c>
      <c r="AC104" s="9" t="s">
        <v>299</v>
      </c>
      <c r="AD104" s="10" t="s">
        <v>312</v>
      </c>
      <c r="AE104" s="10" t="s">
        <v>272</v>
      </c>
      <c r="AF104" s="11" t="s">
        <v>296</v>
      </c>
    </row>
    <row r="105" spans="1:32" x14ac:dyDescent="0.35">
      <c r="A105" t="s">
        <v>133</v>
      </c>
      <c r="B105" s="9" t="s">
        <v>300</v>
      </c>
      <c r="C105" s="10" t="s">
        <v>312</v>
      </c>
      <c r="D105" s="10" t="s">
        <v>271</v>
      </c>
      <c r="E105" s="11" t="s">
        <v>294</v>
      </c>
      <c r="F105" s="10"/>
      <c r="G105" t="s">
        <v>133</v>
      </c>
      <c r="H105" s="9">
        <v>0.24</v>
      </c>
      <c r="I105" s="10">
        <v>4.4000000000000004</v>
      </c>
      <c r="J105" s="10">
        <v>1.6839999999999999</v>
      </c>
      <c r="K105" s="10">
        <v>0.13400000000000001</v>
      </c>
      <c r="L105" s="10">
        <v>-5.0000000000000001E-3</v>
      </c>
      <c r="M105" s="10">
        <v>0.9</v>
      </c>
      <c r="N105" s="10">
        <v>77</v>
      </c>
      <c r="O105" s="19">
        <v>375</v>
      </c>
      <c r="P105" s="10">
        <v>0.01</v>
      </c>
      <c r="Q105" s="10">
        <v>10.97</v>
      </c>
      <c r="R105" s="10">
        <v>0.9</v>
      </c>
      <c r="S105" s="10">
        <v>7.0000000000000007E-2</v>
      </c>
      <c r="T105" s="10">
        <v>0.13</v>
      </c>
      <c r="U105" s="10">
        <v>2.98</v>
      </c>
      <c r="V105" s="10">
        <v>77.709999999999994</v>
      </c>
      <c r="W105" s="10">
        <v>5.66</v>
      </c>
      <c r="X105" s="10">
        <v>0.68</v>
      </c>
      <c r="Y105" s="10">
        <v>0.42</v>
      </c>
      <c r="Z105" s="10">
        <v>0.27</v>
      </c>
      <c r="AA105" s="10">
        <v>0.14000000000000001</v>
      </c>
      <c r="AB105" s="11">
        <v>0.06</v>
      </c>
      <c r="AC105" s="9" t="s">
        <v>300</v>
      </c>
      <c r="AD105" s="10" t="s">
        <v>312</v>
      </c>
      <c r="AE105" s="10" t="s">
        <v>271</v>
      </c>
      <c r="AF105" s="11" t="s">
        <v>294</v>
      </c>
    </row>
    <row r="106" spans="1:32" x14ac:dyDescent="0.35">
      <c r="A106" t="s">
        <v>134</v>
      </c>
      <c r="B106" s="9" t="s">
        <v>300</v>
      </c>
      <c r="C106" s="10" t="s">
        <v>312</v>
      </c>
      <c r="D106" s="10" t="s">
        <v>271</v>
      </c>
      <c r="E106" s="11" t="s">
        <v>294</v>
      </c>
      <c r="F106" s="10"/>
      <c r="G106" t="s">
        <v>134</v>
      </c>
      <c r="H106" s="9">
        <v>0.24</v>
      </c>
      <c r="I106" s="10">
        <v>4.0999999999999996</v>
      </c>
      <c r="J106" s="10">
        <v>1.706</v>
      </c>
      <c r="K106" s="10">
        <v>0.122</v>
      </c>
      <c r="L106" s="10">
        <v>-4.0000000000000001E-3</v>
      </c>
      <c r="M106" s="10">
        <v>0.81</v>
      </c>
      <c r="N106" s="10">
        <v>79</v>
      </c>
      <c r="O106" s="19">
        <v>355</v>
      </c>
      <c r="P106" s="10">
        <v>0.01</v>
      </c>
      <c r="Q106" s="10">
        <v>11.05</v>
      </c>
      <c r="R106" s="10">
        <v>0.88</v>
      </c>
      <c r="S106" s="10">
        <v>0.09</v>
      </c>
      <c r="T106" s="10">
        <v>0.15</v>
      </c>
      <c r="U106" s="10">
        <v>2.78</v>
      </c>
      <c r="V106" s="10">
        <v>77.430000000000007</v>
      </c>
      <c r="W106" s="10">
        <v>6.08</v>
      </c>
      <c r="X106" s="10">
        <v>0.69</v>
      </c>
      <c r="Y106" s="10">
        <v>0.39</v>
      </c>
      <c r="Z106" s="10">
        <v>0.28000000000000003</v>
      </c>
      <c r="AA106" s="10">
        <v>0.13</v>
      </c>
      <c r="AB106" s="11">
        <v>0.05</v>
      </c>
      <c r="AC106" s="9" t="s">
        <v>300</v>
      </c>
      <c r="AD106" s="10" t="s">
        <v>312</v>
      </c>
      <c r="AE106" s="10" t="s">
        <v>271</v>
      </c>
      <c r="AF106" s="11" t="s">
        <v>294</v>
      </c>
    </row>
    <row r="107" spans="1:32" x14ac:dyDescent="0.35">
      <c r="A107" t="s">
        <v>135</v>
      </c>
      <c r="B107" s="9" t="s">
        <v>300</v>
      </c>
      <c r="C107" s="10" t="s">
        <v>313</v>
      </c>
      <c r="D107" s="10" t="s">
        <v>271</v>
      </c>
      <c r="E107" s="11" t="s">
        <v>294</v>
      </c>
      <c r="F107" s="10"/>
      <c r="G107" t="s">
        <v>135</v>
      </c>
      <c r="H107" s="9">
        <v>0.3</v>
      </c>
      <c r="I107" s="10">
        <v>8.8000000000000007</v>
      </c>
      <c r="J107" s="10">
        <v>2.097</v>
      </c>
      <c r="K107" s="10">
        <v>0.152</v>
      </c>
      <c r="L107" s="10">
        <v>-4.0000000000000001E-3</v>
      </c>
      <c r="M107" s="10">
        <v>0.92</v>
      </c>
      <c r="N107" s="10">
        <v>55</v>
      </c>
      <c r="O107" s="19">
        <v>255</v>
      </c>
      <c r="P107" s="10">
        <v>0.01</v>
      </c>
      <c r="Q107" s="10">
        <v>10.62</v>
      </c>
      <c r="R107" s="10">
        <v>1.03</v>
      </c>
      <c r="S107" s="10">
        <v>0.05</v>
      </c>
      <c r="T107" s="10">
        <v>0.04</v>
      </c>
      <c r="U107" s="10">
        <v>2.84</v>
      </c>
      <c r="V107" s="10">
        <v>76.989999999999995</v>
      </c>
      <c r="W107" s="10">
        <v>6.76</v>
      </c>
      <c r="X107" s="10">
        <v>0.71</v>
      </c>
      <c r="Y107" s="10">
        <v>0.46</v>
      </c>
      <c r="Z107" s="10">
        <v>0.27</v>
      </c>
      <c r="AA107" s="10">
        <v>0.16</v>
      </c>
      <c r="AB107" s="11">
        <v>0.06</v>
      </c>
      <c r="AC107" s="9" t="s">
        <v>300</v>
      </c>
      <c r="AD107" s="10" t="s">
        <v>313</v>
      </c>
      <c r="AE107" s="10" t="s">
        <v>271</v>
      </c>
      <c r="AF107" s="11" t="s">
        <v>294</v>
      </c>
    </row>
    <row r="108" spans="1:32" x14ac:dyDescent="0.35">
      <c r="A108" t="s">
        <v>136</v>
      </c>
      <c r="B108" s="9" t="s">
        <v>299</v>
      </c>
      <c r="C108" s="10" t="s">
        <v>312</v>
      </c>
      <c r="D108" s="10" t="s">
        <v>272</v>
      </c>
      <c r="E108" s="11" t="s">
        <v>296</v>
      </c>
      <c r="F108" s="10"/>
      <c r="G108" t="s">
        <v>136</v>
      </c>
      <c r="H108" s="9">
        <v>0.19</v>
      </c>
      <c r="I108" s="10">
        <v>5</v>
      </c>
      <c r="J108" s="10">
        <v>1.59</v>
      </c>
      <c r="K108" s="10">
        <v>0.13</v>
      </c>
      <c r="L108" s="10">
        <v>-7.0000000000000001E-3</v>
      </c>
      <c r="M108" s="10">
        <v>0.83</v>
      </c>
      <c r="N108" s="10">
        <v>76</v>
      </c>
      <c r="O108" s="20">
        <v>374.7835</v>
      </c>
      <c r="P108" s="10">
        <v>0.01</v>
      </c>
      <c r="Q108" s="10">
        <v>10.78</v>
      </c>
      <c r="R108" s="10">
        <v>0.81</v>
      </c>
      <c r="S108" s="10">
        <v>0.12</v>
      </c>
      <c r="T108" s="10">
        <v>0.19</v>
      </c>
      <c r="U108" s="10">
        <v>3.13</v>
      </c>
      <c r="V108" s="10">
        <v>77.760000000000005</v>
      </c>
      <c r="W108" s="10">
        <v>5.44</v>
      </c>
      <c r="X108" s="10">
        <v>0.83</v>
      </c>
      <c r="Y108" s="10">
        <v>0.44</v>
      </c>
      <c r="Z108" s="10">
        <v>0.3</v>
      </c>
      <c r="AA108" s="10">
        <v>0.13</v>
      </c>
      <c r="AB108" s="11">
        <v>0.06</v>
      </c>
      <c r="AC108" s="9" t="s">
        <v>299</v>
      </c>
      <c r="AD108" s="10" t="s">
        <v>312</v>
      </c>
      <c r="AE108" s="10" t="s">
        <v>272</v>
      </c>
      <c r="AF108" s="11" t="s">
        <v>296</v>
      </c>
    </row>
    <row r="109" spans="1:32" x14ac:dyDescent="0.35">
      <c r="A109" t="s">
        <v>137</v>
      </c>
      <c r="B109" s="9" t="s">
        <v>299</v>
      </c>
      <c r="C109" s="10" t="s">
        <v>312</v>
      </c>
      <c r="D109" s="10" t="s">
        <v>272</v>
      </c>
      <c r="E109" s="11" t="s">
        <v>296</v>
      </c>
      <c r="F109" s="10"/>
      <c r="G109" t="s">
        <v>137</v>
      </c>
      <c r="H109" s="9">
        <v>0.24</v>
      </c>
      <c r="I109" s="10">
        <v>5</v>
      </c>
      <c r="J109" s="10">
        <v>1.5660000000000001</v>
      </c>
      <c r="K109" s="10">
        <v>0.126</v>
      </c>
      <c r="L109" s="10">
        <v>-5.0000000000000001E-3</v>
      </c>
      <c r="M109" s="10">
        <v>0.96</v>
      </c>
      <c r="N109" s="10">
        <v>82</v>
      </c>
      <c r="O109" s="20">
        <v>393.72859999999997</v>
      </c>
      <c r="P109" s="10">
        <v>0.01</v>
      </c>
      <c r="Q109" s="10">
        <v>10.199999999999999</v>
      </c>
      <c r="R109" s="10">
        <v>0.74</v>
      </c>
      <c r="S109" s="10">
        <v>0.06</v>
      </c>
      <c r="T109" s="10">
        <v>0.1</v>
      </c>
      <c r="U109" s="10">
        <v>3.35</v>
      </c>
      <c r="V109" s="10">
        <v>79.67</v>
      </c>
      <c r="W109" s="10">
        <v>4.3499999999999996</v>
      </c>
      <c r="X109" s="10">
        <v>0.68</v>
      </c>
      <c r="Y109" s="10">
        <v>0.42</v>
      </c>
      <c r="Z109" s="10">
        <v>0.27</v>
      </c>
      <c r="AA109" s="10">
        <v>0.11</v>
      </c>
      <c r="AB109" s="11">
        <v>0.05</v>
      </c>
      <c r="AC109" s="9" t="s">
        <v>299</v>
      </c>
      <c r="AD109" s="10" t="s">
        <v>312</v>
      </c>
      <c r="AE109" s="10" t="s">
        <v>272</v>
      </c>
      <c r="AF109" s="11" t="s">
        <v>296</v>
      </c>
    </row>
    <row r="110" spans="1:32" x14ac:dyDescent="0.35">
      <c r="A110" t="s">
        <v>138</v>
      </c>
      <c r="B110" s="9" t="s">
        <v>300</v>
      </c>
      <c r="C110" s="10" t="s">
        <v>312</v>
      </c>
      <c r="D110" s="10" t="s">
        <v>271</v>
      </c>
      <c r="E110" s="11" t="s">
        <v>294</v>
      </c>
      <c r="F110" s="10"/>
      <c r="G110" t="s">
        <v>138</v>
      </c>
      <c r="H110" s="9">
        <v>0.24</v>
      </c>
      <c r="I110" s="10">
        <v>5.7</v>
      </c>
      <c r="J110" s="10">
        <v>1.8779999999999999</v>
      </c>
      <c r="K110" s="10">
        <v>0.13300000000000001</v>
      </c>
      <c r="L110" s="10">
        <v>-3.0000000000000001E-3</v>
      </c>
      <c r="M110" s="10">
        <v>0.88</v>
      </c>
      <c r="N110" s="10">
        <v>73</v>
      </c>
      <c r="O110" s="20">
        <v>325.36149999999998</v>
      </c>
      <c r="P110" s="10">
        <v>0.01</v>
      </c>
      <c r="Q110" s="10">
        <v>11.13</v>
      </c>
      <c r="R110" s="10">
        <v>0.88</v>
      </c>
      <c r="S110" s="10">
        <v>0.08</v>
      </c>
      <c r="T110" s="10">
        <v>0.15</v>
      </c>
      <c r="U110" s="10">
        <v>2.63</v>
      </c>
      <c r="V110" s="10">
        <v>76.58</v>
      </c>
      <c r="W110" s="10">
        <v>6.99</v>
      </c>
      <c r="X110" s="10">
        <v>0.67</v>
      </c>
      <c r="Y110" s="10">
        <v>0.4</v>
      </c>
      <c r="Z110" s="10">
        <v>0.31</v>
      </c>
      <c r="AA110" s="10">
        <v>0.12</v>
      </c>
      <c r="AB110" s="11">
        <v>0.06</v>
      </c>
      <c r="AC110" s="9" t="s">
        <v>300</v>
      </c>
      <c r="AD110" s="10" t="s">
        <v>312</v>
      </c>
      <c r="AE110" s="10" t="s">
        <v>271</v>
      </c>
      <c r="AF110" s="11" t="s">
        <v>294</v>
      </c>
    </row>
    <row r="111" spans="1:32" x14ac:dyDescent="0.35">
      <c r="A111" t="s">
        <v>139</v>
      </c>
      <c r="B111" s="9" t="s">
        <v>306</v>
      </c>
      <c r="C111" s="10" t="s">
        <v>312</v>
      </c>
      <c r="D111" s="10" t="s">
        <v>271</v>
      </c>
      <c r="E111" s="11" t="s">
        <v>295</v>
      </c>
      <c r="F111" s="10"/>
      <c r="G111" t="s">
        <v>139</v>
      </c>
      <c r="H111" s="9">
        <v>0.28000000000000003</v>
      </c>
      <c r="I111" s="10">
        <v>5.8</v>
      </c>
      <c r="J111" s="10">
        <v>1.893</v>
      </c>
      <c r="K111" s="10">
        <v>0.126</v>
      </c>
      <c r="L111" s="10">
        <v>-3.0000000000000001E-3</v>
      </c>
      <c r="M111" s="10">
        <v>0.72</v>
      </c>
      <c r="N111" s="10">
        <v>70</v>
      </c>
      <c r="O111" s="20">
        <v>280.88170000000002</v>
      </c>
      <c r="P111" s="10">
        <v>0.01</v>
      </c>
      <c r="Q111" s="10">
        <v>13.21</v>
      </c>
      <c r="R111" s="10">
        <v>1.22</v>
      </c>
      <c r="S111" s="10">
        <v>0.09</v>
      </c>
      <c r="T111" s="10">
        <v>0.18</v>
      </c>
      <c r="U111" s="10">
        <v>2.37</v>
      </c>
      <c r="V111" s="10">
        <v>72.38</v>
      </c>
      <c r="W111" s="10">
        <v>8.91</v>
      </c>
      <c r="X111" s="10">
        <v>0.7</v>
      </c>
      <c r="Y111" s="10">
        <v>0.42</v>
      </c>
      <c r="Z111" s="10">
        <v>0.32</v>
      </c>
      <c r="AA111" s="10">
        <v>0.12</v>
      </c>
      <c r="AB111" s="11">
        <v>0.06</v>
      </c>
      <c r="AC111" s="9" t="s">
        <v>306</v>
      </c>
      <c r="AD111" s="10" t="s">
        <v>312</v>
      </c>
      <c r="AE111" s="10" t="s">
        <v>271</v>
      </c>
      <c r="AF111" s="11" t="s">
        <v>295</v>
      </c>
    </row>
    <row r="112" spans="1:32" x14ac:dyDescent="0.35">
      <c r="A112" t="s">
        <v>140</v>
      </c>
      <c r="B112" s="9" t="s">
        <v>300</v>
      </c>
      <c r="C112" s="10" t="s">
        <v>312</v>
      </c>
      <c r="D112" s="10" t="s">
        <v>271</v>
      </c>
      <c r="E112" s="11" t="s">
        <v>294</v>
      </c>
      <c r="F112" s="10"/>
      <c r="G112" t="s">
        <v>140</v>
      </c>
      <c r="H112" s="9">
        <v>0.22</v>
      </c>
      <c r="I112" s="10">
        <v>5.8</v>
      </c>
      <c r="J112" s="10">
        <v>1.7709999999999999</v>
      </c>
      <c r="K112" s="10">
        <v>0.13100000000000001</v>
      </c>
      <c r="L112" s="10">
        <v>-5.0000000000000001E-3</v>
      </c>
      <c r="M112" s="10">
        <v>0.82</v>
      </c>
      <c r="N112" s="10">
        <v>78</v>
      </c>
      <c r="O112" s="20">
        <v>362.428</v>
      </c>
      <c r="P112" s="10">
        <v>0.01</v>
      </c>
      <c r="Q112" s="10">
        <v>11.01</v>
      </c>
      <c r="R112" s="10">
        <v>0.87</v>
      </c>
      <c r="S112" s="10">
        <v>0.08</v>
      </c>
      <c r="T112" s="10">
        <v>0.14000000000000001</v>
      </c>
      <c r="U112" s="10">
        <v>2.83</v>
      </c>
      <c r="V112" s="10">
        <v>77.260000000000005</v>
      </c>
      <c r="W112" s="10">
        <v>6.26</v>
      </c>
      <c r="X112" s="10">
        <v>0.69</v>
      </c>
      <c r="Y112" s="10">
        <v>0.4</v>
      </c>
      <c r="Z112" s="10">
        <v>0.28999999999999998</v>
      </c>
      <c r="AA112" s="10">
        <v>0.12</v>
      </c>
      <c r="AB112" s="11">
        <v>0.05</v>
      </c>
      <c r="AC112" s="9" t="s">
        <v>300</v>
      </c>
      <c r="AD112" s="10" t="s">
        <v>312</v>
      </c>
      <c r="AE112" s="10" t="s">
        <v>271</v>
      </c>
      <c r="AF112" s="11" t="s">
        <v>294</v>
      </c>
    </row>
    <row r="113" spans="1:32" x14ac:dyDescent="0.35">
      <c r="A113" t="s">
        <v>141</v>
      </c>
      <c r="B113" s="9" t="s">
        <v>299</v>
      </c>
      <c r="C113" s="10" t="s">
        <v>312</v>
      </c>
      <c r="D113" s="10" t="s">
        <v>272</v>
      </c>
      <c r="E113" s="11" t="s">
        <v>296</v>
      </c>
      <c r="F113" s="10"/>
      <c r="G113" t="s">
        <v>141</v>
      </c>
      <c r="H113" s="9">
        <v>0.22</v>
      </c>
      <c r="I113" s="10">
        <v>4</v>
      </c>
      <c r="J113" s="10">
        <v>1.6479999999999999</v>
      </c>
      <c r="K113" s="10">
        <v>0.13</v>
      </c>
      <c r="L113" s="10">
        <v>-6.0000000000000001E-3</v>
      </c>
      <c r="M113" s="10">
        <v>0.88</v>
      </c>
      <c r="N113" s="10">
        <v>80</v>
      </c>
      <c r="O113" s="20">
        <v>462.09569999999997</v>
      </c>
      <c r="P113" s="10">
        <v>0.01</v>
      </c>
      <c r="Q113" s="10">
        <v>10.44</v>
      </c>
      <c r="R113" s="10">
        <v>0.8</v>
      </c>
      <c r="S113" s="10">
        <v>7.0000000000000007E-2</v>
      </c>
      <c r="T113" s="10">
        <v>0.11</v>
      </c>
      <c r="U113" s="10">
        <v>3.21</v>
      </c>
      <c r="V113" s="10">
        <v>79.25</v>
      </c>
      <c r="W113" s="10">
        <v>4.58</v>
      </c>
      <c r="X113" s="10">
        <v>0.73</v>
      </c>
      <c r="Y113" s="10">
        <v>0.39</v>
      </c>
      <c r="Z113" s="10">
        <v>0.25</v>
      </c>
      <c r="AA113" s="10">
        <v>0.12</v>
      </c>
      <c r="AB113" s="11">
        <v>0.05</v>
      </c>
      <c r="AC113" s="9" t="s">
        <v>299</v>
      </c>
      <c r="AD113" s="10" t="s">
        <v>312</v>
      </c>
      <c r="AE113" s="10" t="s">
        <v>272</v>
      </c>
      <c r="AF113" s="11" t="s">
        <v>296</v>
      </c>
    </row>
    <row r="114" spans="1:32" x14ac:dyDescent="0.35">
      <c r="A114" t="s">
        <v>142</v>
      </c>
      <c r="B114" s="9" t="s">
        <v>299</v>
      </c>
      <c r="C114" s="10" t="s">
        <v>312</v>
      </c>
      <c r="D114" s="10" t="s">
        <v>272</v>
      </c>
      <c r="E114" s="11" t="s">
        <v>296</v>
      </c>
      <c r="F114" s="10"/>
      <c r="G114" t="s">
        <v>142</v>
      </c>
      <c r="H114" s="9">
        <v>0.25</v>
      </c>
      <c r="I114" s="10">
        <v>4</v>
      </c>
      <c r="J114" s="10">
        <v>1.762</v>
      </c>
      <c r="K114" s="10">
        <v>9.6000000000000002E-2</v>
      </c>
      <c r="L114" s="10">
        <v>-3.0000000000000001E-3</v>
      </c>
      <c r="M114" s="10">
        <v>0.69</v>
      </c>
      <c r="N114" s="10">
        <v>78</v>
      </c>
      <c r="O114" s="20">
        <v>173.80070000000001</v>
      </c>
      <c r="P114" s="10">
        <v>0.01</v>
      </c>
      <c r="Q114" s="10">
        <v>14</v>
      </c>
      <c r="R114" s="10">
        <v>1.44</v>
      </c>
      <c r="S114" s="10">
        <v>0.1</v>
      </c>
      <c r="T114" s="10">
        <v>0.21</v>
      </c>
      <c r="U114" s="10">
        <v>1.92</v>
      </c>
      <c r="V114" s="10">
        <v>71.19</v>
      </c>
      <c r="W114" s="10">
        <v>9.6</v>
      </c>
      <c r="X114" s="10">
        <v>0.63</v>
      </c>
      <c r="Y114" s="10">
        <v>0.39</v>
      </c>
      <c r="Z114" s="10">
        <v>0.32</v>
      </c>
      <c r="AA114" s="10">
        <v>0.13</v>
      </c>
      <c r="AB114" s="11">
        <v>7.0000000000000007E-2</v>
      </c>
      <c r="AC114" s="9" t="s">
        <v>299</v>
      </c>
      <c r="AD114" s="10" t="s">
        <v>312</v>
      </c>
      <c r="AE114" s="10" t="s">
        <v>272</v>
      </c>
      <c r="AF114" s="11" t="s">
        <v>296</v>
      </c>
    </row>
    <row r="115" spans="1:32" x14ac:dyDescent="0.35">
      <c r="A115" t="s">
        <v>143</v>
      </c>
      <c r="B115" s="9" t="s">
        <v>310</v>
      </c>
      <c r="C115" s="10" t="s">
        <v>312</v>
      </c>
      <c r="D115" s="10" t="s">
        <v>272</v>
      </c>
      <c r="E115" s="11" t="s">
        <v>296</v>
      </c>
      <c r="F115" s="10"/>
      <c r="G115" t="s">
        <v>143</v>
      </c>
      <c r="H115" s="9">
        <v>0.17</v>
      </c>
      <c r="I115" s="10">
        <v>4</v>
      </c>
      <c r="J115" s="10">
        <v>1.5</v>
      </c>
      <c r="K115" s="10">
        <v>0.11899999999999999</v>
      </c>
      <c r="L115" s="10">
        <v>-7.0000000000000001E-3</v>
      </c>
      <c r="M115" s="10">
        <v>0.8</v>
      </c>
      <c r="N115" s="10">
        <v>82</v>
      </c>
      <c r="O115" s="20">
        <v>278</v>
      </c>
      <c r="P115" s="10">
        <v>0.01</v>
      </c>
      <c r="Q115" s="10">
        <v>10.54</v>
      </c>
      <c r="R115" s="10">
        <v>0.77</v>
      </c>
      <c r="S115" s="10">
        <v>0.13</v>
      </c>
      <c r="T115" s="10">
        <v>0.2</v>
      </c>
      <c r="U115" s="10">
        <v>3.16</v>
      </c>
      <c r="V115" s="10">
        <v>78.11</v>
      </c>
      <c r="W115" s="10">
        <v>5.3</v>
      </c>
      <c r="X115" s="10">
        <v>0.83</v>
      </c>
      <c r="Y115" s="10">
        <v>0.45</v>
      </c>
      <c r="Z115" s="10">
        <v>0.3</v>
      </c>
      <c r="AA115" s="10">
        <v>0.13</v>
      </c>
      <c r="AB115" s="11">
        <v>7.0000000000000007E-2</v>
      </c>
      <c r="AC115" s="9" t="s">
        <v>310</v>
      </c>
      <c r="AD115" s="10" t="s">
        <v>312</v>
      </c>
      <c r="AE115" s="10" t="s">
        <v>272</v>
      </c>
      <c r="AF115" s="11" t="s">
        <v>296</v>
      </c>
    </row>
    <row r="116" spans="1:32" x14ac:dyDescent="0.35">
      <c r="A116" t="s">
        <v>144</v>
      </c>
      <c r="B116" s="9" t="s">
        <v>303</v>
      </c>
      <c r="C116" s="10" t="s">
        <v>312</v>
      </c>
      <c r="D116" s="10" t="s">
        <v>271</v>
      </c>
      <c r="E116" s="11" t="s">
        <v>294</v>
      </c>
      <c r="F116" s="10"/>
      <c r="G116" t="s">
        <v>144</v>
      </c>
      <c r="H116" s="9">
        <v>0.21</v>
      </c>
      <c r="I116" s="10">
        <v>4.0999999999999996</v>
      </c>
      <c r="J116" s="10">
        <v>1.802</v>
      </c>
      <c r="K116" s="10">
        <v>0.122</v>
      </c>
      <c r="L116" s="10">
        <v>-4.0000000000000001E-3</v>
      </c>
      <c r="M116" s="10">
        <v>0.73</v>
      </c>
      <c r="N116" s="10">
        <v>75</v>
      </c>
      <c r="O116" s="20">
        <v>326</v>
      </c>
      <c r="P116" s="10">
        <v>0.01</v>
      </c>
      <c r="Q116" s="10">
        <v>10.58</v>
      </c>
      <c r="R116" s="10">
        <v>0.8</v>
      </c>
      <c r="S116" s="10">
        <v>0.1</v>
      </c>
      <c r="T116" s="10">
        <v>0.17</v>
      </c>
      <c r="U116" s="10">
        <v>2.73</v>
      </c>
      <c r="V116" s="10">
        <v>76.48</v>
      </c>
      <c r="W116" s="10">
        <v>7.12</v>
      </c>
      <c r="X116" s="10">
        <v>0.71</v>
      </c>
      <c r="Y116" s="10">
        <v>0.42</v>
      </c>
      <c r="Z116" s="10">
        <v>0.37</v>
      </c>
      <c r="AA116" s="10">
        <v>0.12</v>
      </c>
      <c r="AB116" s="11">
        <v>0.06</v>
      </c>
      <c r="AC116" s="9" t="s">
        <v>303</v>
      </c>
      <c r="AD116" s="10" t="s">
        <v>312</v>
      </c>
      <c r="AE116" s="10" t="s">
        <v>271</v>
      </c>
      <c r="AF116" s="11" t="s">
        <v>294</v>
      </c>
    </row>
    <row r="117" spans="1:32" x14ac:dyDescent="0.35">
      <c r="A117" t="s">
        <v>145</v>
      </c>
      <c r="B117" s="9" t="s">
        <v>300</v>
      </c>
      <c r="C117" s="10" t="s">
        <v>312</v>
      </c>
      <c r="D117" s="10" t="s">
        <v>271</v>
      </c>
      <c r="E117" s="11" t="s">
        <v>294</v>
      </c>
      <c r="F117" s="10"/>
      <c r="G117" t="s">
        <v>145</v>
      </c>
      <c r="H117" s="9">
        <v>0.23</v>
      </c>
      <c r="I117" s="10">
        <v>5</v>
      </c>
      <c r="J117" s="10">
        <v>1.835</v>
      </c>
      <c r="K117" s="10">
        <v>0.13600000000000001</v>
      </c>
      <c r="L117" s="10">
        <v>-3.0000000000000001E-3</v>
      </c>
      <c r="M117" s="10">
        <v>0.81</v>
      </c>
      <c r="N117" s="10">
        <v>77</v>
      </c>
      <c r="O117" s="20">
        <v>396</v>
      </c>
      <c r="P117" s="10">
        <v>0.01</v>
      </c>
      <c r="Q117" s="10">
        <v>10.37</v>
      </c>
      <c r="R117" s="10">
        <v>0.73</v>
      </c>
      <c r="S117" s="10">
        <v>0.08</v>
      </c>
      <c r="T117" s="10">
        <v>0.14000000000000001</v>
      </c>
      <c r="U117" s="10">
        <v>2.86</v>
      </c>
      <c r="V117" s="10">
        <v>77.78</v>
      </c>
      <c r="W117" s="10">
        <v>6.48</v>
      </c>
      <c r="X117" s="10">
        <v>0.68</v>
      </c>
      <c r="Y117" s="10">
        <v>0.4</v>
      </c>
      <c r="Z117" s="10">
        <v>0.3</v>
      </c>
      <c r="AA117" s="10">
        <v>0.12</v>
      </c>
      <c r="AB117" s="11">
        <v>0.05</v>
      </c>
      <c r="AC117" s="9" t="s">
        <v>300</v>
      </c>
      <c r="AD117" s="10" t="s">
        <v>312</v>
      </c>
      <c r="AE117" s="10" t="s">
        <v>271</v>
      </c>
      <c r="AF117" s="11" t="s">
        <v>294</v>
      </c>
    </row>
    <row r="118" spans="1:32" x14ac:dyDescent="0.35">
      <c r="A118" t="s">
        <v>146</v>
      </c>
      <c r="B118" s="9" t="s">
        <v>299</v>
      </c>
      <c r="C118" s="10" t="s">
        <v>313</v>
      </c>
      <c r="D118" s="10" t="s">
        <v>272</v>
      </c>
      <c r="E118" s="11" t="s">
        <v>295</v>
      </c>
      <c r="F118" s="10"/>
      <c r="G118" t="s">
        <v>146</v>
      </c>
      <c r="H118" s="9">
        <v>0.2</v>
      </c>
      <c r="I118" s="10">
        <v>9.4</v>
      </c>
      <c r="J118" s="10">
        <v>2.2989999999999999</v>
      </c>
      <c r="K118" s="10">
        <v>0.17100000000000001</v>
      </c>
      <c r="L118" s="10">
        <v>-2E-3</v>
      </c>
      <c r="M118" s="10">
        <v>1.06</v>
      </c>
      <c r="N118" s="10">
        <v>66</v>
      </c>
      <c r="O118" s="20">
        <v>356.66210000000001</v>
      </c>
      <c r="P118" s="10">
        <v>0.01</v>
      </c>
      <c r="Q118" s="10">
        <v>9.6199999999999992</v>
      </c>
      <c r="R118" s="10">
        <v>0.48</v>
      </c>
      <c r="S118" s="10">
        <v>0.05</v>
      </c>
      <c r="T118" s="10">
        <v>7.0000000000000007E-2</v>
      </c>
      <c r="U118" s="10">
        <v>2.63</v>
      </c>
      <c r="V118" s="10">
        <v>78.290000000000006</v>
      </c>
      <c r="W118" s="10">
        <v>7.12</v>
      </c>
      <c r="X118" s="10">
        <v>0.7</v>
      </c>
      <c r="Y118" s="10">
        <v>0.44</v>
      </c>
      <c r="Z118" s="10">
        <v>0.42</v>
      </c>
      <c r="AA118" s="10">
        <v>0.12</v>
      </c>
      <c r="AB118" s="11">
        <v>0.05</v>
      </c>
      <c r="AC118" s="9" t="s">
        <v>299</v>
      </c>
      <c r="AD118" s="10" t="s">
        <v>313</v>
      </c>
      <c r="AE118" s="10" t="s">
        <v>272</v>
      </c>
      <c r="AF118" s="11" t="s">
        <v>295</v>
      </c>
    </row>
    <row r="119" spans="1:32" x14ac:dyDescent="0.35">
      <c r="A119" t="s">
        <v>147</v>
      </c>
      <c r="B119" s="9" t="s">
        <v>300</v>
      </c>
      <c r="C119" s="10" t="s">
        <v>312</v>
      </c>
      <c r="D119" s="10" t="s">
        <v>271</v>
      </c>
      <c r="E119" s="11" t="s">
        <v>294</v>
      </c>
      <c r="F119" s="10"/>
      <c r="G119" t="s">
        <v>147</v>
      </c>
      <c r="H119" s="9">
        <v>0.26</v>
      </c>
      <c r="I119" s="10">
        <v>6</v>
      </c>
      <c r="J119" s="10">
        <v>1.708</v>
      </c>
      <c r="K119" s="10">
        <v>0.113</v>
      </c>
      <c r="L119" s="10">
        <v>-4.0000000000000001E-3</v>
      </c>
      <c r="M119" s="10">
        <v>0.83</v>
      </c>
      <c r="N119" s="10">
        <v>77</v>
      </c>
      <c r="O119" s="20">
        <v>307</v>
      </c>
      <c r="P119" s="10">
        <v>0.01</v>
      </c>
      <c r="Q119" s="10">
        <v>11.39</v>
      </c>
      <c r="R119" s="10">
        <v>0.96</v>
      </c>
      <c r="S119" s="10">
        <v>0.09</v>
      </c>
      <c r="T119" s="10">
        <v>0.17</v>
      </c>
      <c r="U119" s="10">
        <v>2.64</v>
      </c>
      <c r="V119" s="10">
        <v>76.16</v>
      </c>
      <c r="W119" s="10">
        <v>7.03</v>
      </c>
      <c r="X119" s="10">
        <v>0.67</v>
      </c>
      <c r="Y119" s="10">
        <v>0.4</v>
      </c>
      <c r="Z119" s="10">
        <v>0.3</v>
      </c>
      <c r="AA119" s="10">
        <v>0.11</v>
      </c>
      <c r="AB119" s="11">
        <v>0.06</v>
      </c>
      <c r="AC119" s="9" t="s">
        <v>300</v>
      </c>
      <c r="AD119" s="10" t="s">
        <v>312</v>
      </c>
      <c r="AE119" s="10" t="s">
        <v>271</v>
      </c>
      <c r="AF119" s="11" t="s">
        <v>294</v>
      </c>
    </row>
    <row r="120" spans="1:32" x14ac:dyDescent="0.35">
      <c r="A120" t="s">
        <v>148</v>
      </c>
      <c r="B120" s="9" t="s">
        <v>299</v>
      </c>
      <c r="C120" s="10" t="s">
        <v>312</v>
      </c>
      <c r="D120" s="10" t="s">
        <v>272</v>
      </c>
      <c r="E120" s="11" t="s">
        <v>296</v>
      </c>
      <c r="F120" s="10"/>
      <c r="G120" t="s">
        <v>148</v>
      </c>
      <c r="H120" s="9">
        <v>0.2</v>
      </c>
      <c r="I120" s="10">
        <v>4</v>
      </c>
      <c r="J120" s="10">
        <v>1.4890000000000001</v>
      </c>
      <c r="K120" s="10">
        <v>0.11</v>
      </c>
      <c r="L120" s="10">
        <v>-6.0000000000000001E-3</v>
      </c>
      <c r="M120" s="10">
        <v>0.48</v>
      </c>
      <c r="N120" s="10">
        <v>79</v>
      </c>
      <c r="O120" s="20">
        <v>353.3673</v>
      </c>
      <c r="P120" s="10">
        <v>0.01</v>
      </c>
      <c r="Q120" s="10">
        <v>9.9700000000000006</v>
      </c>
      <c r="R120" s="10">
        <v>0.76</v>
      </c>
      <c r="S120" s="10">
        <v>0.15</v>
      </c>
      <c r="T120" s="10">
        <v>0.22</v>
      </c>
      <c r="U120" s="10">
        <v>3.15</v>
      </c>
      <c r="V120" s="10">
        <v>77.47</v>
      </c>
      <c r="W120" s="10">
        <v>6.53</v>
      </c>
      <c r="X120" s="10">
        <v>0.79</v>
      </c>
      <c r="Y120" s="10">
        <v>0.44</v>
      </c>
      <c r="Z120" s="10">
        <v>0.32</v>
      </c>
      <c r="AA120" s="10">
        <v>0.14000000000000001</v>
      </c>
      <c r="AB120" s="11">
        <v>0.06</v>
      </c>
      <c r="AC120" s="9" t="s">
        <v>299</v>
      </c>
      <c r="AD120" s="10" t="s">
        <v>312</v>
      </c>
      <c r="AE120" s="10" t="s">
        <v>272</v>
      </c>
      <c r="AF120" s="11" t="s">
        <v>296</v>
      </c>
    </row>
    <row r="121" spans="1:32" x14ac:dyDescent="0.35">
      <c r="A121" t="s">
        <v>149</v>
      </c>
      <c r="B121" s="9" t="s">
        <v>306</v>
      </c>
      <c r="C121" s="10" t="s">
        <v>312</v>
      </c>
      <c r="D121" s="10" t="s">
        <v>271</v>
      </c>
      <c r="E121" s="11" t="s">
        <v>295</v>
      </c>
      <c r="F121" s="10"/>
      <c r="G121" t="s">
        <v>149</v>
      </c>
      <c r="H121" s="9">
        <v>0.31</v>
      </c>
      <c r="I121" s="10">
        <v>5.7</v>
      </c>
      <c r="J121" s="10">
        <v>1.833</v>
      </c>
      <c r="K121" s="10">
        <v>0.13700000000000001</v>
      </c>
      <c r="L121" s="10">
        <v>-2E-3</v>
      </c>
      <c r="M121" s="10">
        <v>0.91</v>
      </c>
      <c r="N121" s="10">
        <v>71</v>
      </c>
      <c r="O121" s="20">
        <v>302.29789999999997</v>
      </c>
      <c r="P121" s="10">
        <v>0.01</v>
      </c>
      <c r="Q121" s="10">
        <v>11.71</v>
      </c>
      <c r="R121" s="10">
        <v>0.71</v>
      </c>
      <c r="S121" s="10">
        <v>0.06</v>
      </c>
      <c r="T121" s="10">
        <v>0.08</v>
      </c>
      <c r="U121" s="10">
        <v>2.44</v>
      </c>
      <c r="V121" s="10">
        <v>74.95</v>
      </c>
      <c r="W121" s="10">
        <v>8.3000000000000007</v>
      </c>
      <c r="X121" s="10">
        <v>0.74</v>
      </c>
      <c r="Y121" s="10">
        <v>0.42</v>
      </c>
      <c r="Z121" s="10">
        <v>0.41</v>
      </c>
      <c r="AA121" s="10">
        <v>0.13</v>
      </c>
      <c r="AB121" s="11">
        <v>0.06</v>
      </c>
      <c r="AC121" s="9" t="s">
        <v>306</v>
      </c>
      <c r="AD121" s="10" t="s">
        <v>312</v>
      </c>
      <c r="AE121" s="10" t="s">
        <v>271</v>
      </c>
      <c r="AF121" s="11" t="s">
        <v>295</v>
      </c>
    </row>
    <row r="122" spans="1:32" x14ac:dyDescent="0.35">
      <c r="A122" t="s">
        <v>150</v>
      </c>
      <c r="B122" s="9" t="s">
        <v>299</v>
      </c>
      <c r="C122" s="10" t="s">
        <v>312</v>
      </c>
      <c r="D122" s="10" t="s">
        <v>272</v>
      </c>
      <c r="E122" s="11" t="s">
        <v>294</v>
      </c>
      <c r="F122" s="10"/>
      <c r="G122" t="s">
        <v>150</v>
      </c>
      <c r="H122" s="9">
        <v>0.26</v>
      </c>
      <c r="I122" s="10">
        <v>5</v>
      </c>
      <c r="J122" s="10">
        <v>1.6639999999999999</v>
      </c>
      <c r="K122" s="10">
        <v>9.7000000000000003E-2</v>
      </c>
      <c r="L122" s="10">
        <v>-3.0000000000000001E-3</v>
      </c>
      <c r="M122" s="10">
        <v>0.71</v>
      </c>
      <c r="N122" s="10">
        <v>81</v>
      </c>
      <c r="O122" s="20">
        <v>210.04349999999999</v>
      </c>
      <c r="P122" s="10">
        <v>0.01</v>
      </c>
      <c r="Q122" s="10">
        <v>12.67</v>
      </c>
      <c r="R122" s="10">
        <v>1.23</v>
      </c>
      <c r="S122" s="10">
        <v>0.08</v>
      </c>
      <c r="T122" s="10">
        <v>0.19</v>
      </c>
      <c r="U122" s="10">
        <v>2.12</v>
      </c>
      <c r="V122" s="10">
        <v>73.849999999999994</v>
      </c>
      <c r="W122" s="10">
        <v>8.44</v>
      </c>
      <c r="X122" s="10">
        <v>0.57999999999999996</v>
      </c>
      <c r="Y122" s="10">
        <v>0.37</v>
      </c>
      <c r="Z122" s="10">
        <v>0.26</v>
      </c>
      <c r="AA122" s="10">
        <v>0.15</v>
      </c>
      <c r="AB122" s="11">
        <v>0.05</v>
      </c>
      <c r="AC122" s="9" t="s">
        <v>299</v>
      </c>
      <c r="AD122" s="10" t="s">
        <v>312</v>
      </c>
      <c r="AE122" s="10" t="s">
        <v>272</v>
      </c>
      <c r="AF122" s="11" t="s">
        <v>294</v>
      </c>
    </row>
    <row r="123" spans="1:32" x14ac:dyDescent="0.35">
      <c r="A123" t="s">
        <v>151</v>
      </c>
      <c r="B123" s="9" t="s">
        <v>299</v>
      </c>
      <c r="C123" s="10" t="s">
        <v>312</v>
      </c>
      <c r="D123" s="10" t="s">
        <v>272</v>
      </c>
      <c r="E123" s="11" t="s">
        <v>294</v>
      </c>
      <c r="F123" s="10"/>
      <c r="G123" t="s">
        <v>151</v>
      </c>
      <c r="H123" s="9">
        <v>0.2</v>
      </c>
      <c r="I123" s="10">
        <v>4</v>
      </c>
      <c r="J123" s="10">
        <v>1.544</v>
      </c>
      <c r="K123" s="10">
        <v>0.11600000000000001</v>
      </c>
      <c r="L123" s="10">
        <v>-6.0000000000000001E-3</v>
      </c>
      <c r="M123" s="10">
        <v>0.67</v>
      </c>
      <c r="N123" s="10">
        <v>84</v>
      </c>
      <c r="O123" s="20">
        <v>360.78059999999999</v>
      </c>
      <c r="P123" s="10">
        <v>0.01</v>
      </c>
      <c r="Q123" s="10">
        <v>9.43</v>
      </c>
      <c r="R123" s="10">
        <v>0.62</v>
      </c>
      <c r="S123" s="10">
        <v>0.09</v>
      </c>
      <c r="T123" s="10">
        <v>0.14000000000000001</v>
      </c>
      <c r="U123" s="10">
        <v>3.21</v>
      </c>
      <c r="V123" s="10">
        <v>79.78</v>
      </c>
      <c r="W123" s="10">
        <v>5.25</v>
      </c>
      <c r="X123" s="10">
        <v>0.67</v>
      </c>
      <c r="Y123" s="10">
        <v>0.38</v>
      </c>
      <c r="Z123" s="10">
        <v>0.27</v>
      </c>
      <c r="AA123" s="10">
        <v>0.11</v>
      </c>
      <c r="AB123" s="11">
        <v>0.05</v>
      </c>
      <c r="AC123" s="9" t="s">
        <v>299</v>
      </c>
      <c r="AD123" s="10" t="s">
        <v>312</v>
      </c>
      <c r="AE123" s="10" t="s">
        <v>272</v>
      </c>
      <c r="AF123" s="11" t="s">
        <v>294</v>
      </c>
    </row>
    <row r="124" spans="1:32" x14ac:dyDescent="0.35">
      <c r="A124" t="s">
        <v>152</v>
      </c>
      <c r="B124" s="9" t="s">
        <v>300</v>
      </c>
      <c r="C124" s="10" t="s">
        <v>312</v>
      </c>
      <c r="D124" s="10" t="s">
        <v>271</v>
      </c>
      <c r="E124" s="11" t="s">
        <v>294</v>
      </c>
      <c r="F124" s="10"/>
      <c r="G124" t="s">
        <v>152</v>
      </c>
      <c r="H124" s="9">
        <v>0.24</v>
      </c>
      <c r="I124" s="10">
        <v>5.8</v>
      </c>
      <c r="J124" s="10">
        <v>1.7</v>
      </c>
      <c r="K124" s="10">
        <v>0.115</v>
      </c>
      <c r="L124" s="10">
        <v>-4.0000000000000001E-3</v>
      </c>
      <c r="M124" s="10">
        <v>0.91</v>
      </c>
      <c r="N124" s="10">
        <v>79</v>
      </c>
      <c r="O124" s="20">
        <v>364</v>
      </c>
      <c r="P124" s="10">
        <v>0.01</v>
      </c>
      <c r="Q124" s="10">
        <v>10.84</v>
      </c>
      <c r="R124" s="10">
        <v>0.82</v>
      </c>
      <c r="S124" s="10">
        <v>0.09</v>
      </c>
      <c r="T124" s="10">
        <v>0.15</v>
      </c>
      <c r="U124" s="10">
        <v>2.73</v>
      </c>
      <c r="V124" s="10">
        <v>77.319999999999993</v>
      </c>
      <c r="W124" s="10">
        <v>6.55</v>
      </c>
      <c r="X124" s="10">
        <v>0.68</v>
      </c>
      <c r="Y124" s="10">
        <v>0.39</v>
      </c>
      <c r="Z124" s="10">
        <v>0.27</v>
      </c>
      <c r="AA124" s="10">
        <v>0.12</v>
      </c>
      <c r="AB124" s="11">
        <v>0.03</v>
      </c>
      <c r="AC124" s="9" t="s">
        <v>300</v>
      </c>
      <c r="AD124" s="10" t="s">
        <v>312</v>
      </c>
      <c r="AE124" s="10" t="s">
        <v>271</v>
      </c>
      <c r="AF124" s="11" t="s">
        <v>294</v>
      </c>
    </row>
    <row r="125" spans="1:32" x14ac:dyDescent="0.35">
      <c r="A125" t="s">
        <v>153</v>
      </c>
      <c r="B125" s="9" t="s">
        <v>303</v>
      </c>
      <c r="C125" s="10" t="s">
        <v>312</v>
      </c>
      <c r="D125" s="10" t="s">
        <v>271</v>
      </c>
      <c r="E125" s="11" t="s">
        <v>294</v>
      </c>
      <c r="F125" s="10"/>
      <c r="G125" t="s">
        <v>153</v>
      </c>
      <c r="H125" s="9">
        <v>0.22</v>
      </c>
      <c r="I125" s="10">
        <v>5.5</v>
      </c>
      <c r="J125" s="10">
        <v>1.9710000000000001</v>
      </c>
      <c r="K125" s="10">
        <v>0.152</v>
      </c>
      <c r="L125" s="10">
        <v>-3.0000000000000001E-3</v>
      </c>
      <c r="M125" s="10">
        <v>1</v>
      </c>
      <c r="N125" s="10">
        <v>74</v>
      </c>
      <c r="O125" s="20">
        <v>451</v>
      </c>
      <c r="P125" s="10">
        <v>0.01</v>
      </c>
      <c r="Q125" s="10">
        <v>11.26</v>
      </c>
      <c r="R125" s="10">
        <v>0.77</v>
      </c>
      <c r="S125" s="10">
        <v>0.08</v>
      </c>
      <c r="T125" s="10">
        <v>0.12</v>
      </c>
      <c r="U125" s="10">
        <v>2.65</v>
      </c>
      <c r="V125" s="10">
        <v>76.69</v>
      </c>
      <c r="W125" s="10">
        <v>6.86</v>
      </c>
      <c r="X125" s="10">
        <v>0.7</v>
      </c>
      <c r="Y125" s="10">
        <v>0.4</v>
      </c>
      <c r="Z125" s="10">
        <v>0.31</v>
      </c>
      <c r="AA125" s="10">
        <v>0.1</v>
      </c>
      <c r="AB125" s="11">
        <v>7.0000000000000007E-2</v>
      </c>
      <c r="AC125" s="9" t="s">
        <v>303</v>
      </c>
      <c r="AD125" s="10" t="s">
        <v>312</v>
      </c>
      <c r="AE125" s="10" t="s">
        <v>271</v>
      </c>
      <c r="AF125" s="11" t="s">
        <v>294</v>
      </c>
    </row>
    <row r="126" spans="1:32" x14ac:dyDescent="0.35">
      <c r="A126" t="s">
        <v>154</v>
      </c>
      <c r="B126" s="9" t="s">
        <v>299</v>
      </c>
      <c r="C126" s="10" t="s">
        <v>312</v>
      </c>
      <c r="D126" s="10" t="s">
        <v>272</v>
      </c>
      <c r="E126" s="11" t="s">
        <v>294</v>
      </c>
      <c r="F126" s="10"/>
      <c r="G126" t="s">
        <v>154</v>
      </c>
      <c r="H126" s="9">
        <v>0.28999999999999998</v>
      </c>
      <c r="I126" s="10">
        <v>5</v>
      </c>
      <c r="J126" s="10">
        <v>1.63</v>
      </c>
      <c r="K126" s="10">
        <v>8.6999999999999994E-2</v>
      </c>
      <c r="L126" s="10">
        <v>-3.0000000000000001E-3</v>
      </c>
      <c r="M126" s="10">
        <v>0.68</v>
      </c>
      <c r="N126" s="10">
        <v>80</v>
      </c>
      <c r="O126" s="20">
        <v>204.27760000000001</v>
      </c>
      <c r="P126" s="10">
        <v>0.01</v>
      </c>
      <c r="Q126" s="10">
        <v>13.09</v>
      </c>
      <c r="R126" s="10">
        <v>1.3</v>
      </c>
      <c r="S126" s="10">
        <v>0.09</v>
      </c>
      <c r="T126" s="10">
        <v>0.2</v>
      </c>
      <c r="U126" s="10">
        <v>2.0099999999999998</v>
      </c>
      <c r="V126" s="10">
        <v>72.92</v>
      </c>
      <c r="W126" s="10">
        <v>8.9499999999999993</v>
      </c>
      <c r="X126" s="10">
        <v>0.6</v>
      </c>
      <c r="Y126" s="10">
        <v>0.37</v>
      </c>
      <c r="Z126" s="10">
        <v>0.28999999999999998</v>
      </c>
      <c r="AA126" s="10">
        <v>0.12</v>
      </c>
      <c r="AB126" s="11">
        <v>0.04</v>
      </c>
      <c r="AC126" s="9" t="s">
        <v>299</v>
      </c>
      <c r="AD126" s="10" t="s">
        <v>312</v>
      </c>
      <c r="AE126" s="10" t="s">
        <v>272</v>
      </c>
      <c r="AF126" s="11" t="s">
        <v>294</v>
      </c>
    </row>
    <row r="127" spans="1:32" x14ac:dyDescent="0.35">
      <c r="A127" t="s">
        <v>155</v>
      </c>
      <c r="B127" s="9" t="s">
        <v>305</v>
      </c>
      <c r="C127" s="10" t="s">
        <v>312</v>
      </c>
      <c r="D127" s="10" t="s">
        <v>271</v>
      </c>
      <c r="E127" s="11" t="s">
        <v>295</v>
      </c>
      <c r="F127" s="10"/>
      <c r="G127" t="s">
        <v>155</v>
      </c>
      <c r="H127" s="9">
        <v>0.28999999999999998</v>
      </c>
      <c r="I127" s="10">
        <v>7.5</v>
      </c>
      <c r="J127" s="10">
        <v>1.78</v>
      </c>
      <c r="K127" s="10">
        <v>0.11799999999999999</v>
      </c>
      <c r="L127" s="10">
        <v>-2E-3</v>
      </c>
      <c r="M127" s="10">
        <v>0.8</v>
      </c>
      <c r="N127" s="10">
        <v>69</v>
      </c>
      <c r="O127" s="20">
        <v>261.9366</v>
      </c>
      <c r="P127" s="10">
        <v>0.01</v>
      </c>
      <c r="Q127" s="10">
        <v>11.28</v>
      </c>
      <c r="R127" s="10">
        <v>0.62</v>
      </c>
      <c r="S127" s="10">
        <v>0.05</v>
      </c>
      <c r="T127" s="10">
        <v>0.08</v>
      </c>
      <c r="U127" s="10">
        <v>2.48</v>
      </c>
      <c r="V127" s="10">
        <v>75.430000000000007</v>
      </c>
      <c r="W127" s="10">
        <v>8.39</v>
      </c>
      <c r="X127" s="10">
        <v>0.7</v>
      </c>
      <c r="Y127" s="10">
        <v>0.42</v>
      </c>
      <c r="Z127" s="10">
        <v>0.37</v>
      </c>
      <c r="AA127" s="10">
        <v>0.14000000000000001</v>
      </c>
      <c r="AB127" s="11">
        <v>0.04</v>
      </c>
      <c r="AC127" s="9" t="s">
        <v>305</v>
      </c>
      <c r="AD127" s="10" t="s">
        <v>312</v>
      </c>
      <c r="AE127" s="10" t="s">
        <v>271</v>
      </c>
      <c r="AF127" s="11" t="s">
        <v>295</v>
      </c>
    </row>
    <row r="128" spans="1:32" x14ac:dyDescent="0.35">
      <c r="A128" t="s">
        <v>156</v>
      </c>
      <c r="B128" s="9" t="s">
        <v>300</v>
      </c>
      <c r="C128" s="10" t="s">
        <v>312</v>
      </c>
      <c r="D128" s="10" t="s">
        <v>271</v>
      </c>
      <c r="E128" s="11" t="s">
        <v>294</v>
      </c>
      <c r="F128" s="10"/>
      <c r="G128" t="s">
        <v>156</v>
      </c>
      <c r="H128" s="9">
        <v>0.24</v>
      </c>
      <c r="I128" s="10">
        <v>5</v>
      </c>
      <c r="J128" s="10">
        <v>1.772</v>
      </c>
      <c r="K128" s="10">
        <v>0.127</v>
      </c>
      <c r="L128" s="10">
        <v>-4.0000000000000001E-3</v>
      </c>
      <c r="M128" s="10">
        <v>0.9</v>
      </c>
      <c r="N128" s="10">
        <v>73</v>
      </c>
      <c r="O128" s="20">
        <v>362.428</v>
      </c>
      <c r="P128" s="10">
        <v>0.01</v>
      </c>
      <c r="Q128" s="10">
        <v>10.67</v>
      </c>
      <c r="R128" s="10">
        <v>0.77</v>
      </c>
      <c r="S128" s="10">
        <v>0.08</v>
      </c>
      <c r="T128" s="10">
        <v>0.13</v>
      </c>
      <c r="U128" s="10">
        <v>2.8</v>
      </c>
      <c r="V128" s="10">
        <v>78.099999999999994</v>
      </c>
      <c r="W128" s="10">
        <v>6</v>
      </c>
      <c r="X128" s="10">
        <v>0.66</v>
      </c>
      <c r="Y128" s="10">
        <v>0.39</v>
      </c>
      <c r="Z128" s="10">
        <v>0.27</v>
      </c>
      <c r="AA128" s="10">
        <v>0.09</v>
      </c>
      <c r="AB128" s="11">
        <v>0.03</v>
      </c>
      <c r="AC128" s="9" t="s">
        <v>300</v>
      </c>
      <c r="AD128" s="10" t="s">
        <v>312</v>
      </c>
      <c r="AE128" s="10" t="s">
        <v>271</v>
      </c>
      <c r="AF128" s="11" t="s">
        <v>294</v>
      </c>
    </row>
    <row r="129" spans="1:32" x14ac:dyDescent="0.35">
      <c r="A129" t="s">
        <v>157</v>
      </c>
      <c r="B129" s="9" t="s">
        <v>300</v>
      </c>
      <c r="C129" s="10" t="s">
        <v>312</v>
      </c>
      <c r="D129" s="10" t="s">
        <v>271</v>
      </c>
      <c r="E129" s="11" t="s">
        <v>294</v>
      </c>
      <c r="F129" s="10"/>
      <c r="G129" t="s">
        <v>157</v>
      </c>
      <c r="H129" s="9">
        <v>0.26</v>
      </c>
      <c r="I129" s="10">
        <v>5</v>
      </c>
      <c r="J129" s="10">
        <v>1.601</v>
      </c>
      <c r="K129" s="10">
        <v>0.1</v>
      </c>
      <c r="L129" s="10">
        <v>-3.0000000000000001E-3</v>
      </c>
      <c r="M129" s="10">
        <v>0.72</v>
      </c>
      <c r="N129" s="10">
        <v>78</v>
      </c>
      <c r="O129" s="20">
        <v>244.63890000000001</v>
      </c>
      <c r="P129" s="10">
        <v>0.01</v>
      </c>
      <c r="Q129" s="10">
        <v>11.58</v>
      </c>
      <c r="R129" s="10">
        <v>1.01</v>
      </c>
      <c r="S129" s="10">
        <v>0.1</v>
      </c>
      <c r="T129" s="10">
        <v>0.18</v>
      </c>
      <c r="U129" s="10">
        <v>2.46</v>
      </c>
      <c r="V129" s="10">
        <v>75.95</v>
      </c>
      <c r="W129" s="10">
        <v>7.29</v>
      </c>
      <c r="X129" s="10">
        <v>0.62</v>
      </c>
      <c r="Y129" s="10">
        <v>0.38</v>
      </c>
      <c r="Z129" s="10">
        <v>0.26</v>
      </c>
      <c r="AA129" s="10">
        <v>0.09</v>
      </c>
      <c r="AB129" s="11">
        <v>0.08</v>
      </c>
      <c r="AC129" s="9" t="s">
        <v>300</v>
      </c>
      <c r="AD129" s="10" t="s">
        <v>312</v>
      </c>
      <c r="AE129" s="10" t="s">
        <v>271</v>
      </c>
      <c r="AF129" s="11" t="s">
        <v>294</v>
      </c>
    </row>
    <row r="130" spans="1:32" x14ac:dyDescent="0.35">
      <c r="A130" t="s">
        <v>158</v>
      </c>
      <c r="B130" s="9" t="s">
        <v>299</v>
      </c>
      <c r="C130" s="10" t="s">
        <v>312</v>
      </c>
      <c r="D130" s="10" t="s">
        <v>272</v>
      </c>
      <c r="E130" s="11" t="s">
        <v>294</v>
      </c>
      <c r="F130" s="10"/>
      <c r="G130" t="s">
        <v>158</v>
      </c>
      <c r="H130" s="9">
        <v>0.22</v>
      </c>
      <c r="I130" s="10">
        <v>5</v>
      </c>
      <c r="J130" s="10">
        <v>1.5109999999999999</v>
      </c>
      <c r="K130" s="10">
        <v>0.122</v>
      </c>
      <c r="L130" s="10">
        <v>-6.0000000000000001E-3</v>
      </c>
      <c r="M130" s="10">
        <v>1.01</v>
      </c>
      <c r="N130" s="10">
        <v>77</v>
      </c>
      <c r="O130" s="20">
        <v>361.60429999999997</v>
      </c>
      <c r="P130" s="10">
        <v>0.01</v>
      </c>
      <c r="Q130" s="10">
        <v>9.8000000000000007</v>
      </c>
      <c r="R130" s="10">
        <v>0.66</v>
      </c>
      <c r="S130" s="10">
        <v>0.1</v>
      </c>
      <c r="T130" s="10">
        <v>0.15</v>
      </c>
      <c r="U130" s="10">
        <v>3.15</v>
      </c>
      <c r="V130" s="10">
        <v>79.36</v>
      </c>
      <c r="W130" s="10">
        <v>5.23</v>
      </c>
      <c r="X130" s="10">
        <v>0.71</v>
      </c>
      <c r="Y130" s="10">
        <v>0.39</v>
      </c>
      <c r="Z130" s="10">
        <v>0.27</v>
      </c>
      <c r="AA130" s="10">
        <v>0.11</v>
      </c>
      <c r="AB130" s="11">
        <v>0.05</v>
      </c>
      <c r="AC130" s="9" t="s">
        <v>299</v>
      </c>
      <c r="AD130" s="10" t="s">
        <v>312</v>
      </c>
      <c r="AE130" s="10" t="s">
        <v>272</v>
      </c>
      <c r="AF130" s="11" t="s">
        <v>294</v>
      </c>
    </row>
    <row r="131" spans="1:32" x14ac:dyDescent="0.35">
      <c r="A131" t="s">
        <v>159</v>
      </c>
      <c r="B131" s="9" t="s">
        <v>300</v>
      </c>
      <c r="C131" s="10" t="s">
        <v>312</v>
      </c>
      <c r="D131" s="10" t="s">
        <v>271</v>
      </c>
      <c r="E131" s="11" t="s">
        <v>294</v>
      </c>
      <c r="F131" s="10"/>
      <c r="G131" t="s">
        <v>159</v>
      </c>
      <c r="H131" s="9">
        <v>0.24</v>
      </c>
      <c r="I131" s="10">
        <v>5</v>
      </c>
      <c r="J131" s="10">
        <v>1.552</v>
      </c>
      <c r="K131" s="10">
        <v>0.111</v>
      </c>
      <c r="L131" s="10">
        <v>-5.0000000000000001E-3</v>
      </c>
      <c r="M131" s="10">
        <v>0.82</v>
      </c>
      <c r="N131" s="10">
        <v>84</v>
      </c>
      <c r="O131" s="20">
        <v>387</v>
      </c>
      <c r="P131" s="10">
        <v>0.01</v>
      </c>
      <c r="Q131" s="10">
        <v>10.59</v>
      </c>
      <c r="R131" s="10">
        <v>0.79</v>
      </c>
      <c r="S131" s="10">
        <v>0.09</v>
      </c>
      <c r="T131" s="10">
        <v>0.15</v>
      </c>
      <c r="U131" s="10">
        <v>2.97</v>
      </c>
      <c r="V131" s="10">
        <v>78.48</v>
      </c>
      <c r="W131" s="10">
        <v>5.46</v>
      </c>
      <c r="X131" s="10">
        <v>0.67</v>
      </c>
      <c r="Y131" s="10">
        <v>0.39</v>
      </c>
      <c r="Z131" s="10">
        <v>0.26</v>
      </c>
      <c r="AA131" s="10">
        <v>0.1</v>
      </c>
      <c r="AB131" s="11">
        <v>0.05</v>
      </c>
      <c r="AC131" s="9" t="s">
        <v>300</v>
      </c>
      <c r="AD131" s="10" t="s">
        <v>312</v>
      </c>
      <c r="AE131" s="10" t="s">
        <v>271</v>
      </c>
      <c r="AF131" s="11" t="s">
        <v>294</v>
      </c>
    </row>
    <row r="132" spans="1:32" x14ac:dyDescent="0.35">
      <c r="A132" t="s">
        <v>160</v>
      </c>
      <c r="B132" s="9" t="s">
        <v>299</v>
      </c>
      <c r="C132" s="10" t="s">
        <v>312</v>
      </c>
      <c r="D132" s="10" t="s">
        <v>272</v>
      </c>
      <c r="E132" s="11" t="s">
        <v>294</v>
      </c>
      <c r="F132" s="10"/>
      <c r="G132" t="s">
        <v>160</v>
      </c>
      <c r="H132" s="9">
        <v>0.31</v>
      </c>
      <c r="I132" s="10">
        <v>7.2</v>
      </c>
      <c r="J132" s="10">
        <v>1.585</v>
      </c>
      <c r="K132" s="10">
        <v>9.2999999999999999E-2</v>
      </c>
      <c r="L132" s="10">
        <v>-2E-3</v>
      </c>
      <c r="M132" s="10">
        <v>0.62</v>
      </c>
      <c r="N132" s="10">
        <v>80</v>
      </c>
      <c r="O132" s="20">
        <v>190.2747</v>
      </c>
      <c r="P132" s="10">
        <v>0.01</v>
      </c>
      <c r="Q132" s="10">
        <v>12.22</v>
      </c>
      <c r="R132" s="10">
        <v>1.1599999999999999</v>
      </c>
      <c r="S132" s="10">
        <v>0.09</v>
      </c>
      <c r="T132" s="10">
        <v>0.19</v>
      </c>
      <c r="U132" s="10">
        <v>2.02</v>
      </c>
      <c r="V132" s="10">
        <v>74.47</v>
      </c>
      <c r="W132" s="10">
        <v>8.4499999999999993</v>
      </c>
      <c r="X132" s="10">
        <v>0.55000000000000004</v>
      </c>
      <c r="Y132" s="10">
        <v>0.37</v>
      </c>
      <c r="Z132" s="10">
        <v>0.28999999999999998</v>
      </c>
      <c r="AA132" s="10">
        <v>0.15</v>
      </c>
      <c r="AB132" s="11">
        <v>0.05</v>
      </c>
      <c r="AC132" s="9" t="s">
        <v>299</v>
      </c>
      <c r="AD132" s="10" t="s">
        <v>312</v>
      </c>
      <c r="AE132" s="10" t="s">
        <v>272</v>
      </c>
      <c r="AF132" s="11" t="s">
        <v>294</v>
      </c>
    </row>
    <row r="133" spans="1:32" x14ac:dyDescent="0.35">
      <c r="A133" t="s">
        <v>161</v>
      </c>
      <c r="B133" s="9" t="s">
        <v>299</v>
      </c>
      <c r="C133" s="10" t="s">
        <v>312</v>
      </c>
      <c r="D133" s="10" t="s">
        <v>272</v>
      </c>
      <c r="E133" s="11" t="s">
        <v>296</v>
      </c>
      <c r="F133" s="10"/>
      <c r="G133" t="s">
        <v>161</v>
      </c>
      <c r="H133" s="9">
        <v>0.21</v>
      </c>
      <c r="I133" s="10">
        <v>5.9</v>
      </c>
      <c r="J133" s="10">
        <v>1.5009999999999999</v>
      </c>
      <c r="K133" s="10">
        <v>0.11899999999999999</v>
      </c>
      <c r="L133" s="10">
        <v>-5.0000000000000001E-3</v>
      </c>
      <c r="M133" s="10">
        <v>0.91</v>
      </c>
      <c r="N133" s="10">
        <v>79</v>
      </c>
      <c r="O133" s="20">
        <v>379</v>
      </c>
      <c r="P133" s="10">
        <v>0.01</v>
      </c>
      <c r="Q133" s="10">
        <v>10.119999999999999</v>
      </c>
      <c r="R133" s="10">
        <v>0.7</v>
      </c>
      <c r="S133" s="10">
        <v>0.09</v>
      </c>
      <c r="T133" s="10">
        <v>0.14000000000000001</v>
      </c>
      <c r="U133" s="10">
        <v>3.09</v>
      </c>
      <c r="V133" s="10">
        <v>79.55</v>
      </c>
      <c r="W133" s="10">
        <v>4.8099999999999996</v>
      </c>
      <c r="X133" s="10">
        <v>0.69</v>
      </c>
      <c r="Y133" s="10">
        <v>0.39</v>
      </c>
      <c r="Z133" s="10">
        <v>0.27</v>
      </c>
      <c r="AA133" s="10">
        <v>0.1</v>
      </c>
      <c r="AB133" s="11">
        <v>0.05</v>
      </c>
      <c r="AC133" s="9" t="s">
        <v>299</v>
      </c>
      <c r="AD133" s="10" t="s">
        <v>312</v>
      </c>
      <c r="AE133" s="10" t="s">
        <v>272</v>
      </c>
      <c r="AF133" s="11" t="s">
        <v>296</v>
      </c>
    </row>
    <row r="134" spans="1:32" x14ac:dyDescent="0.35">
      <c r="A134" t="s">
        <v>162</v>
      </c>
      <c r="B134" s="9" t="s">
        <v>309</v>
      </c>
      <c r="C134" s="10" t="s">
        <v>312</v>
      </c>
      <c r="D134" s="10" t="s">
        <v>271</v>
      </c>
      <c r="E134" s="11" t="s">
        <v>294</v>
      </c>
      <c r="F134" s="10"/>
      <c r="G134" t="s">
        <v>162</v>
      </c>
      <c r="H134" s="9">
        <v>0.28000000000000003</v>
      </c>
      <c r="I134" s="10">
        <v>6.1</v>
      </c>
      <c r="J134" s="10">
        <v>1.6990000000000001</v>
      </c>
      <c r="K134" s="10">
        <v>0.11</v>
      </c>
      <c r="L134" s="10">
        <v>-4.0000000000000001E-3</v>
      </c>
      <c r="M134" s="10">
        <v>0.9</v>
      </c>
      <c r="N134" s="10">
        <v>75</v>
      </c>
      <c r="O134" s="20">
        <v>258</v>
      </c>
      <c r="P134" s="10">
        <v>0.01</v>
      </c>
      <c r="Q134" s="10">
        <v>12.93</v>
      </c>
      <c r="R134" s="10">
        <v>1.2</v>
      </c>
      <c r="S134" s="10">
        <v>0.1</v>
      </c>
      <c r="T134" s="10">
        <v>0.19</v>
      </c>
      <c r="U134" s="10">
        <v>2.3199999999999998</v>
      </c>
      <c r="V134" s="10">
        <v>74.010000000000005</v>
      </c>
      <c r="W134" s="10">
        <v>7.74</v>
      </c>
      <c r="X134" s="10">
        <v>0.67</v>
      </c>
      <c r="Y134" s="10">
        <v>0.39</v>
      </c>
      <c r="Z134" s="10">
        <v>0.3</v>
      </c>
      <c r="AA134" s="10">
        <v>0.11</v>
      </c>
      <c r="AB134" s="11">
        <v>0.05</v>
      </c>
      <c r="AC134" s="9" t="s">
        <v>309</v>
      </c>
      <c r="AD134" s="10" t="s">
        <v>312</v>
      </c>
      <c r="AE134" s="10" t="s">
        <v>271</v>
      </c>
      <c r="AF134" s="11" t="s">
        <v>294</v>
      </c>
    </row>
    <row r="135" spans="1:32" x14ac:dyDescent="0.35">
      <c r="A135" t="s">
        <v>163</v>
      </c>
      <c r="B135" s="9" t="s">
        <v>300</v>
      </c>
      <c r="C135" s="10" t="s">
        <v>312</v>
      </c>
      <c r="D135" s="10" t="s">
        <v>271</v>
      </c>
      <c r="E135" s="11" t="s">
        <v>294</v>
      </c>
      <c r="F135" s="10"/>
      <c r="G135" t="s">
        <v>163</v>
      </c>
      <c r="H135" s="9">
        <v>0.26</v>
      </c>
      <c r="I135" s="10">
        <v>4.3</v>
      </c>
      <c r="J135" s="10">
        <v>1.5780000000000001</v>
      </c>
      <c r="K135" s="10">
        <v>0.11600000000000001</v>
      </c>
      <c r="L135" s="10">
        <v>-5.0000000000000001E-3</v>
      </c>
      <c r="M135" s="10">
        <v>0.74</v>
      </c>
      <c r="N135" s="10">
        <v>76</v>
      </c>
      <c r="O135" s="20">
        <v>363</v>
      </c>
      <c r="P135" s="10">
        <v>0.01</v>
      </c>
      <c r="Q135" s="10">
        <v>11.3</v>
      </c>
      <c r="R135" s="10">
        <v>0.93</v>
      </c>
      <c r="S135" s="10">
        <v>0.1</v>
      </c>
      <c r="T135" s="10">
        <v>0.16</v>
      </c>
      <c r="U135" s="10">
        <v>2.79</v>
      </c>
      <c r="V135" s="10">
        <v>76.78</v>
      </c>
      <c r="W135" s="10">
        <v>6.44</v>
      </c>
      <c r="X135" s="10">
        <v>0.69</v>
      </c>
      <c r="Y135" s="10">
        <v>0.39</v>
      </c>
      <c r="Z135" s="10">
        <v>0.28000000000000003</v>
      </c>
      <c r="AA135" s="10">
        <v>0.09</v>
      </c>
      <c r="AB135" s="11">
        <v>0.05</v>
      </c>
      <c r="AC135" s="9" t="s">
        <v>300</v>
      </c>
      <c r="AD135" s="10" t="s">
        <v>312</v>
      </c>
      <c r="AE135" s="10" t="s">
        <v>271</v>
      </c>
      <c r="AF135" s="11" t="s">
        <v>294</v>
      </c>
    </row>
    <row r="136" spans="1:32" x14ac:dyDescent="0.35">
      <c r="A136" t="s">
        <v>164</v>
      </c>
      <c r="B136" s="9" t="s">
        <v>299</v>
      </c>
      <c r="C136" s="10" t="s">
        <v>312</v>
      </c>
      <c r="D136" s="10" t="s">
        <v>272</v>
      </c>
      <c r="E136" s="11" t="s">
        <v>295</v>
      </c>
      <c r="F136" s="10"/>
      <c r="G136" t="s">
        <v>164</v>
      </c>
      <c r="H136" s="9">
        <v>0.34</v>
      </c>
      <c r="I136" s="10">
        <v>7.4</v>
      </c>
      <c r="J136" s="10">
        <v>1.8720000000000001</v>
      </c>
      <c r="K136" s="10">
        <v>0.11600000000000001</v>
      </c>
      <c r="L136" s="10">
        <v>-2E-3</v>
      </c>
      <c r="M136" s="10">
        <v>0.61</v>
      </c>
      <c r="N136" s="10">
        <v>78</v>
      </c>
      <c r="O136" s="20">
        <v>248.75739999999999</v>
      </c>
      <c r="P136" s="10">
        <v>0.01</v>
      </c>
      <c r="Q136" s="10">
        <v>12.58</v>
      </c>
      <c r="R136" s="10">
        <v>0.96</v>
      </c>
      <c r="S136" s="10">
        <v>0.05</v>
      </c>
      <c r="T136" s="10">
        <v>0.09</v>
      </c>
      <c r="U136" s="10">
        <v>2.19</v>
      </c>
      <c r="V136" s="10">
        <v>73.47</v>
      </c>
      <c r="W136" s="10">
        <v>9.01</v>
      </c>
      <c r="X136" s="10">
        <v>0.72</v>
      </c>
      <c r="Y136" s="10">
        <v>0.39</v>
      </c>
      <c r="Z136" s="10">
        <v>0.36</v>
      </c>
      <c r="AA136" s="10">
        <v>0.13</v>
      </c>
      <c r="AB136" s="11">
        <v>0.05</v>
      </c>
      <c r="AC136" s="9" t="s">
        <v>299</v>
      </c>
      <c r="AD136" s="10" t="s">
        <v>312</v>
      </c>
      <c r="AE136" s="10" t="s">
        <v>272</v>
      </c>
      <c r="AF136" s="11" t="s">
        <v>295</v>
      </c>
    </row>
    <row r="137" spans="1:32" x14ac:dyDescent="0.35">
      <c r="A137" t="s">
        <v>165</v>
      </c>
      <c r="B137" s="9" t="s">
        <v>299</v>
      </c>
      <c r="C137" s="10" t="s">
        <v>312</v>
      </c>
      <c r="D137" s="10" t="s">
        <v>272</v>
      </c>
      <c r="E137" s="11" t="s">
        <v>296</v>
      </c>
      <c r="F137" s="10"/>
      <c r="G137" t="s">
        <v>165</v>
      </c>
      <c r="H137" s="9">
        <v>0.22</v>
      </c>
      <c r="I137" s="10">
        <v>4</v>
      </c>
      <c r="J137" s="10">
        <v>1.5489999999999999</v>
      </c>
      <c r="K137" s="10">
        <v>0.113</v>
      </c>
      <c r="L137" s="10">
        <v>-5.0000000000000001E-3</v>
      </c>
      <c r="M137" s="10">
        <v>0.96</v>
      </c>
      <c r="N137" s="10">
        <v>85</v>
      </c>
      <c r="O137" s="20">
        <v>412</v>
      </c>
      <c r="P137" s="10">
        <v>0.01</v>
      </c>
      <c r="Q137" s="10">
        <v>10.18</v>
      </c>
      <c r="R137" s="10">
        <v>0.7</v>
      </c>
      <c r="S137" s="10">
        <v>0.08</v>
      </c>
      <c r="T137" s="10">
        <v>0.13</v>
      </c>
      <c r="U137" s="10">
        <v>3.1</v>
      </c>
      <c r="V137" s="10">
        <v>79.66</v>
      </c>
      <c r="W137" s="10">
        <v>4.71</v>
      </c>
      <c r="X137" s="10">
        <v>0.67</v>
      </c>
      <c r="Y137" s="10">
        <v>0.38</v>
      </c>
      <c r="Z137" s="10">
        <v>0.26</v>
      </c>
      <c r="AA137" s="10">
        <v>0.09</v>
      </c>
      <c r="AB137" s="11">
        <v>0.04</v>
      </c>
      <c r="AC137" s="9" t="s">
        <v>299</v>
      </c>
      <c r="AD137" s="10" t="s">
        <v>312</v>
      </c>
      <c r="AE137" s="10" t="s">
        <v>272</v>
      </c>
      <c r="AF137" s="11" t="s">
        <v>296</v>
      </c>
    </row>
    <row r="138" spans="1:32" x14ac:dyDescent="0.35">
      <c r="A138" t="s">
        <v>166</v>
      </c>
      <c r="B138" s="9" t="s">
        <v>299</v>
      </c>
      <c r="C138" s="10" t="s">
        <v>312</v>
      </c>
      <c r="D138" s="10" t="s">
        <v>272</v>
      </c>
      <c r="E138" s="11" t="s">
        <v>296</v>
      </c>
      <c r="F138" s="10"/>
      <c r="G138" t="s">
        <v>166</v>
      </c>
      <c r="H138" s="9">
        <v>0.33</v>
      </c>
      <c r="I138" s="10">
        <v>3</v>
      </c>
      <c r="J138" s="10">
        <v>1.536</v>
      </c>
      <c r="K138" s="10">
        <v>9.2999999999999999E-2</v>
      </c>
      <c r="L138" s="10">
        <v>-4.0000000000000001E-3</v>
      </c>
      <c r="M138" s="10">
        <v>0.48</v>
      </c>
      <c r="N138" s="10">
        <v>85</v>
      </c>
      <c r="O138" s="20">
        <v>289</v>
      </c>
      <c r="P138" s="10">
        <v>0.02</v>
      </c>
      <c r="Q138" s="10">
        <v>12.87</v>
      </c>
      <c r="R138" s="10">
        <v>1.26</v>
      </c>
      <c r="S138" s="10">
        <v>0.09</v>
      </c>
      <c r="T138" s="10">
        <v>0.19</v>
      </c>
      <c r="U138" s="10">
        <v>2.1</v>
      </c>
      <c r="V138" s="10">
        <v>73.010000000000005</v>
      </c>
      <c r="W138" s="10">
        <v>9</v>
      </c>
      <c r="X138" s="10">
        <v>0.62</v>
      </c>
      <c r="Y138" s="10">
        <v>0.37</v>
      </c>
      <c r="Z138" s="10">
        <v>0.3</v>
      </c>
      <c r="AA138" s="10">
        <v>0.12</v>
      </c>
      <c r="AB138" s="11">
        <v>0.05</v>
      </c>
      <c r="AC138" s="9" t="s">
        <v>299</v>
      </c>
      <c r="AD138" s="10" t="s">
        <v>312</v>
      </c>
      <c r="AE138" s="10" t="s">
        <v>272</v>
      </c>
      <c r="AF138" s="11" t="s">
        <v>296</v>
      </c>
    </row>
    <row r="139" spans="1:32" x14ac:dyDescent="0.35">
      <c r="A139" t="s">
        <v>167</v>
      </c>
      <c r="B139" s="9" t="s">
        <v>311</v>
      </c>
      <c r="C139" s="10" t="s">
        <v>312</v>
      </c>
      <c r="D139" s="10" t="s">
        <v>271</v>
      </c>
      <c r="E139" s="11" t="s">
        <v>296</v>
      </c>
      <c r="F139" s="10"/>
      <c r="G139" t="s">
        <v>167</v>
      </c>
      <c r="H139" s="9">
        <v>0.2</v>
      </c>
      <c r="I139" s="10">
        <v>5</v>
      </c>
      <c r="J139" s="10">
        <v>1.641</v>
      </c>
      <c r="K139" s="10">
        <v>0.11899999999999999</v>
      </c>
      <c r="L139" s="10">
        <v>-5.0000000000000001E-3</v>
      </c>
      <c r="M139" s="10">
        <v>0.82</v>
      </c>
      <c r="N139" s="10">
        <v>87</v>
      </c>
      <c r="O139" s="20">
        <v>404.43669999999997</v>
      </c>
      <c r="P139" s="10">
        <v>0.01</v>
      </c>
      <c r="Q139" s="10">
        <v>11.08</v>
      </c>
      <c r="R139" s="10">
        <v>0.92</v>
      </c>
      <c r="S139" s="10">
        <v>7.0000000000000007E-2</v>
      </c>
      <c r="T139" s="10">
        <v>0.11</v>
      </c>
      <c r="U139" s="10">
        <v>3</v>
      </c>
      <c r="V139" s="10">
        <v>79.040000000000006</v>
      </c>
      <c r="W139" s="10">
        <v>4.2300000000000004</v>
      </c>
      <c r="X139" s="10">
        <v>0.72</v>
      </c>
      <c r="Y139" s="10">
        <v>0.4</v>
      </c>
      <c r="Z139" s="10">
        <v>0.26</v>
      </c>
      <c r="AA139" s="10">
        <v>0.11</v>
      </c>
      <c r="AB139" s="11">
        <v>0.05</v>
      </c>
      <c r="AC139" s="9" t="s">
        <v>311</v>
      </c>
      <c r="AD139" s="10" t="s">
        <v>312</v>
      </c>
      <c r="AE139" s="10" t="s">
        <v>271</v>
      </c>
      <c r="AF139" s="11" t="s">
        <v>296</v>
      </c>
    </row>
    <row r="140" spans="1:32" x14ac:dyDescent="0.35">
      <c r="A140" t="s">
        <v>168</v>
      </c>
      <c r="B140" s="9" t="s">
        <v>300</v>
      </c>
      <c r="C140" s="10" t="s">
        <v>312</v>
      </c>
      <c r="D140" s="10" t="s">
        <v>271</v>
      </c>
      <c r="E140" s="11" t="s">
        <v>294</v>
      </c>
      <c r="F140" s="10"/>
      <c r="G140" t="s">
        <v>168</v>
      </c>
      <c r="H140" s="9">
        <v>0.28000000000000003</v>
      </c>
      <c r="I140" s="10">
        <v>4</v>
      </c>
      <c r="J140" s="10">
        <v>1.6519999999999999</v>
      </c>
      <c r="K140" s="10">
        <v>0.105</v>
      </c>
      <c r="L140" s="10">
        <v>-2E-3</v>
      </c>
      <c r="M140" s="10">
        <v>0.87</v>
      </c>
      <c r="N140" s="10">
        <v>76</v>
      </c>
      <c r="O140" s="20">
        <v>262.76029999999997</v>
      </c>
      <c r="P140" s="10">
        <v>0.01</v>
      </c>
      <c r="Q140" s="10">
        <v>13.3</v>
      </c>
      <c r="R140" s="10">
        <v>1.27</v>
      </c>
      <c r="S140" s="10">
        <v>0.1</v>
      </c>
      <c r="T140" s="10">
        <v>0.2</v>
      </c>
      <c r="U140" s="10">
        <v>2.2200000000000002</v>
      </c>
      <c r="V140" s="10">
        <v>73.16</v>
      </c>
      <c r="W140" s="10">
        <v>8.24</v>
      </c>
      <c r="X140" s="10">
        <v>0.67</v>
      </c>
      <c r="Y140" s="10">
        <v>0.38</v>
      </c>
      <c r="Z140" s="10">
        <v>0.28999999999999998</v>
      </c>
      <c r="AA140" s="10">
        <v>0.11</v>
      </c>
      <c r="AB140" s="11">
        <v>0.06</v>
      </c>
      <c r="AC140" s="9" t="s">
        <v>300</v>
      </c>
      <c r="AD140" s="10" t="s">
        <v>312</v>
      </c>
      <c r="AE140" s="10" t="s">
        <v>271</v>
      </c>
      <c r="AF140" s="11" t="s">
        <v>294</v>
      </c>
    </row>
    <row r="141" spans="1:32" x14ac:dyDescent="0.35">
      <c r="A141" t="s">
        <v>169</v>
      </c>
      <c r="B141" s="9" t="s">
        <v>299</v>
      </c>
      <c r="C141" s="10" t="s">
        <v>312</v>
      </c>
      <c r="D141" s="10" t="s">
        <v>272</v>
      </c>
      <c r="E141" s="11" t="s">
        <v>295</v>
      </c>
      <c r="F141" s="10"/>
      <c r="G141" t="s">
        <v>169</v>
      </c>
      <c r="H141" s="9">
        <v>0.32</v>
      </c>
      <c r="I141" s="10">
        <v>6.6</v>
      </c>
      <c r="J141" s="10">
        <v>1.8740000000000001</v>
      </c>
      <c r="K141" s="10">
        <v>0.123</v>
      </c>
      <c r="L141" s="10">
        <v>-3.0000000000000001E-3</v>
      </c>
      <c r="M141" s="10">
        <v>0.9</v>
      </c>
      <c r="N141" s="10">
        <v>74</v>
      </c>
      <c r="O141" s="20">
        <v>305.59269999999998</v>
      </c>
      <c r="P141" s="10">
        <v>0.01</v>
      </c>
      <c r="Q141" s="10">
        <v>12.87</v>
      </c>
      <c r="R141" s="10">
        <v>1.06</v>
      </c>
      <c r="S141" s="10">
        <v>0.08</v>
      </c>
      <c r="T141" s="10">
        <v>0.14000000000000001</v>
      </c>
      <c r="U141" s="10">
        <v>2.2799999999999998</v>
      </c>
      <c r="V141" s="10">
        <v>73.37</v>
      </c>
      <c r="W141" s="10">
        <v>8.5500000000000007</v>
      </c>
      <c r="X141" s="10">
        <v>0.72</v>
      </c>
      <c r="Y141" s="10">
        <v>0.41</v>
      </c>
      <c r="Z141" s="10">
        <v>0.34</v>
      </c>
      <c r="AA141" s="10">
        <v>0.13</v>
      </c>
      <c r="AB141" s="11">
        <v>0.06</v>
      </c>
      <c r="AC141" s="9" t="s">
        <v>299</v>
      </c>
      <c r="AD141" s="10" t="s">
        <v>312</v>
      </c>
      <c r="AE141" s="10" t="s">
        <v>272</v>
      </c>
      <c r="AF141" s="11" t="s">
        <v>295</v>
      </c>
    </row>
    <row r="142" spans="1:32" x14ac:dyDescent="0.35">
      <c r="A142" t="s">
        <v>170</v>
      </c>
      <c r="B142" s="9" t="s">
        <v>299</v>
      </c>
      <c r="C142" s="10" t="s">
        <v>312</v>
      </c>
      <c r="D142" s="10" t="s">
        <v>272</v>
      </c>
      <c r="E142" s="11" t="s">
        <v>296</v>
      </c>
      <c r="F142" s="10"/>
      <c r="G142" t="s">
        <v>170</v>
      </c>
      <c r="H142" s="9">
        <v>0.32</v>
      </c>
      <c r="I142" s="10">
        <v>5</v>
      </c>
      <c r="J142" s="10">
        <v>1.6339999999999999</v>
      </c>
      <c r="K142" s="10">
        <v>8.8999999999999996E-2</v>
      </c>
      <c r="L142" s="10">
        <v>-3.0000000000000001E-3</v>
      </c>
      <c r="M142" s="10">
        <v>0.68</v>
      </c>
      <c r="N142" s="10">
        <v>81</v>
      </c>
      <c r="O142" s="20">
        <v>214.98570000000001</v>
      </c>
      <c r="P142" s="10">
        <v>0.02</v>
      </c>
      <c r="Q142" s="10">
        <v>14.81</v>
      </c>
      <c r="R142" s="10">
        <v>1.59</v>
      </c>
      <c r="S142" s="10">
        <v>0.11</v>
      </c>
      <c r="T142" s="10">
        <v>0.23</v>
      </c>
      <c r="U142" s="10">
        <v>1.8</v>
      </c>
      <c r="V142" s="10">
        <v>69.53</v>
      </c>
      <c r="W142" s="10">
        <v>10.36</v>
      </c>
      <c r="X142" s="10">
        <v>0.66</v>
      </c>
      <c r="Y142" s="10">
        <v>0.38</v>
      </c>
      <c r="Z142" s="10">
        <v>0.32</v>
      </c>
      <c r="AA142" s="10">
        <v>0.13</v>
      </c>
      <c r="AB142" s="11">
        <v>0.06</v>
      </c>
      <c r="AC142" s="9" t="s">
        <v>299</v>
      </c>
      <c r="AD142" s="10" t="s">
        <v>312</v>
      </c>
      <c r="AE142" s="10" t="s">
        <v>272</v>
      </c>
      <c r="AF142" s="11" t="s">
        <v>296</v>
      </c>
    </row>
    <row r="143" spans="1:32" x14ac:dyDescent="0.35">
      <c r="A143" t="s">
        <v>171</v>
      </c>
      <c r="B143" s="9" t="s">
        <v>299</v>
      </c>
      <c r="C143" s="10" t="s">
        <v>312</v>
      </c>
      <c r="D143" s="10" t="s">
        <v>272</v>
      </c>
      <c r="E143" s="11" t="s">
        <v>296</v>
      </c>
      <c r="F143" s="10"/>
      <c r="G143" t="s">
        <v>171</v>
      </c>
      <c r="H143" s="9">
        <v>0.2</v>
      </c>
      <c r="I143" s="10">
        <v>4</v>
      </c>
      <c r="J143" s="10">
        <v>1.613</v>
      </c>
      <c r="K143" s="10">
        <v>0.121</v>
      </c>
      <c r="L143" s="10">
        <v>-5.0000000000000001E-3</v>
      </c>
      <c r="M143" s="10">
        <v>0.9</v>
      </c>
      <c r="N143" s="10">
        <v>82</v>
      </c>
      <c r="O143" s="20">
        <v>386.31529999999998</v>
      </c>
      <c r="P143" s="10">
        <v>0.01</v>
      </c>
      <c r="Q143" s="10">
        <v>11.16</v>
      </c>
      <c r="R143" s="10">
        <v>0.94</v>
      </c>
      <c r="S143" s="10">
        <v>0.06</v>
      </c>
      <c r="T143" s="10">
        <v>0.09</v>
      </c>
      <c r="U143" s="10">
        <v>3.02</v>
      </c>
      <c r="V143" s="10">
        <v>79.16</v>
      </c>
      <c r="W143" s="10">
        <v>4.01</v>
      </c>
      <c r="X143" s="10">
        <v>0.73</v>
      </c>
      <c r="Y143" s="10">
        <v>0.4</v>
      </c>
      <c r="Z143" s="10">
        <v>0.26</v>
      </c>
      <c r="AA143" s="10">
        <v>0.11</v>
      </c>
      <c r="AB143" s="11">
        <v>0.05</v>
      </c>
      <c r="AC143" s="9" t="s">
        <v>299</v>
      </c>
      <c r="AD143" s="10" t="s">
        <v>312</v>
      </c>
      <c r="AE143" s="10" t="s">
        <v>272</v>
      </c>
      <c r="AF143" s="11" t="s">
        <v>296</v>
      </c>
    </row>
    <row r="144" spans="1:32" x14ac:dyDescent="0.35">
      <c r="A144" t="s">
        <v>172</v>
      </c>
      <c r="B144" s="9" t="s">
        <v>303</v>
      </c>
      <c r="C144" s="10" t="s">
        <v>312</v>
      </c>
      <c r="D144" s="10" t="s">
        <v>271</v>
      </c>
      <c r="E144" s="11" t="s">
        <v>294</v>
      </c>
      <c r="F144" s="10"/>
      <c r="G144" t="s">
        <v>172</v>
      </c>
      <c r="H144" s="9">
        <v>0.26</v>
      </c>
      <c r="I144" s="10">
        <v>5</v>
      </c>
      <c r="J144" s="10">
        <v>1.714</v>
      </c>
      <c r="K144" s="10">
        <v>9.9000000000000005E-2</v>
      </c>
      <c r="L144" s="10">
        <v>-3.0000000000000001E-3</v>
      </c>
      <c r="M144" s="10">
        <v>1.06</v>
      </c>
      <c r="N144" s="10">
        <v>78</v>
      </c>
      <c r="O144" s="20">
        <v>366.54649999999998</v>
      </c>
      <c r="P144" s="10">
        <v>0.01</v>
      </c>
      <c r="Q144" s="10">
        <v>12.33</v>
      </c>
      <c r="R144" s="10">
        <v>1.02</v>
      </c>
      <c r="S144" s="10">
        <v>0.11</v>
      </c>
      <c r="T144" s="10">
        <v>0.19</v>
      </c>
      <c r="U144" s="10">
        <v>2.68</v>
      </c>
      <c r="V144" s="10">
        <v>75.760000000000005</v>
      </c>
      <c r="W144" s="10">
        <v>6.31</v>
      </c>
      <c r="X144" s="10">
        <v>0.68</v>
      </c>
      <c r="Y144" s="10">
        <v>0.43</v>
      </c>
      <c r="Z144" s="10">
        <v>0.3</v>
      </c>
      <c r="AA144" s="10">
        <v>0.13</v>
      </c>
      <c r="AB144" s="11">
        <v>0.05</v>
      </c>
      <c r="AC144" s="9" t="s">
        <v>303</v>
      </c>
      <c r="AD144" s="10" t="s">
        <v>312</v>
      </c>
      <c r="AE144" s="10" t="s">
        <v>271</v>
      </c>
      <c r="AF144" s="11" t="s">
        <v>294</v>
      </c>
    </row>
    <row r="145" spans="1:32" x14ac:dyDescent="0.35">
      <c r="A145" t="s">
        <v>173</v>
      </c>
      <c r="B145" s="9" t="s">
        <v>299</v>
      </c>
      <c r="C145" s="10" t="s">
        <v>312</v>
      </c>
      <c r="D145" s="10" t="s">
        <v>272</v>
      </c>
      <c r="E145" s="11" t="s">
        <v>296</v>
      </c>
      <c r="F145" s="10"/>
      <c r="G145" t="s">
        <v>173</v>
      </c>
      <c r="H145" s="9">
        <v>0.24</v>
      </c>
      <c r="I145" s="10">
        <v>4</v>
      </c>
      <c r="J145" s="10">
        <v>1.5760000000000001</v>
      </c>
      <c r="K145" s="10">
        <v>0.13100000000000001</v>
      </c>
      <c r="L145" s="10">
        <v>-6.0000000000000001E-3</v>
      </c>
      <c r="M145" s="10">
        <v>0.66</v>
      </c>
      <c r="N145" s="10">
        <v>79</v>
      </c>
      <c r="O145" s="20">
        <v>403.613</v>
      </c>
      <c r="P145" s="10">
        <v>0.01</v>
      </c>
      <c r="Q145" s="10">
        <v>10.16</v>
      </c>
      <c r="R145" s="10">
        <v>0.79</v>
      </c>
      <c r="S145" s="10">
        <v>0.13</v>
      </c>
      <c r="T145" s="10">
        <v>0.19</v>
      </c>
      <c r="U145" s="10">
        <v>3.28</v>
      </c>
      <c r="V145" s="10">
        <v>78.099999999999994</v>
      </c>
      <c r="W145" s="10">
        <v>5.59</v>
      </c>
      <c r="X145" s="10">
        <v>0.81</v>
      </c>
      <c r="Y145" s="10">
        <v>0.45</v>
      </c>
      <c r="Z145" s="10">
        <v>0.3</v>
      </c>
      <c r="AA145" s="10">
        <v>0.13</v>
      </c>
      <c r="AB145" s="11">
        <v>7.0000000000000007E-2</v>
      </c>
      <c r="AC145" s="9" t="s">
        <v>299</v>
      </c>
      <c r="AD145" s="10" t="s">
        <v>312</v>
      </c>
      <c r="AE145" s="10" t="s">
        <v>272</v>
      </c>
      <c r="AF145" s="11" t="s">
        <v>296</v>
      </c>
    </row>
    <row r="146" spans="1:32" x14ac:dyDescent="0.35">
      <c r="A146" t="s">
        <v>174</v>
      </c>
      <c r="B146" s="9" t="s">
        <v>300</v>
      </c>
      <c r="C146" s="10" t="s">
        <v>312</v>
      </c>
      <c r="D146" s="10" t="s">
        <v>271</v>
      </c>
      <c r="E146" s="11" t="s">
        <v>294</v>
      </c>
      <c r="F146" s="10"/>
      <c r="G146" t="s">
        <v>174</v>
      </c>
      <c r="H146" s="9">
        <v>0.3</v>
      </c>
      <c r="I146" s="10">
        <v>8</v>
      </c>
      <c r="J146" s="10">
        <v>2.0830000000000002</v>
      </c>
      <c r="K146" s="10">
        <v>0.14099999999999999</v>
      </c>
      <c r="L146" s="10">
        <v>-4.0000000000000001E-3</v>
      </c>
      <c r="M146" s="10">
        <v>0.7</v>
      </c>
      <c r="N146" s="10">
        <v>57</v>
      </c>
      <c r="O146" s="20">
        <v>343</v>
      </c>
      <c r="P146" s="10">
        <v>0.01</v>
      </c>
      <c r="Q146" s="10">
        <v>10.64</v>
      </c>
      <c r="R146" s="10">
        <v>0.93</v>
      </c>
      <c r="S146" s="10">
        <v>0.05</v>
      </c>
      <c r="T146" s="10">
        <v>0.11</v>
      </c>
      <c r="U146" s="10">
        <v>2.71</v>
      </c>
      <c r="V146" s="10">
        <v>76.86</v>
      </c>
      <c r="W146" s="10">
        <v>7.01</v>
      </c>
      <c r="X146" s="10">
        <v>0.68</v>
      </c>
      <c r="Y146" s="10">
        <v>0.47</v>
      </c>
      <c r="Z146" s="10">
        <v>0.3</v>
      </c>
      <c r="AA146" s="10">
        <v>0.17</v>
      </c>
      <c r="AB146" s="11">
        <v>0.06</v>
      </c>
      <c r="AC146" s="9" t="s">
        <v>300</v>
      </c>
      <c r="AD146" s="10" t="s">
        <v>312</v>
      </c>
      <c r="AE146" s="10" t="s">
        <v>271</v>
      </c>
      <c r="AF146" s="11" t="s">
        <v>294</v>
      </c>
    </row>
    <row r="147" spans="1:32" x14ac:dyDescent="0.35">
      <c r="A147" t="s">
        <v>175</v>
      </c>
      <c r="B147" s="9" t="s">
        <v>300</v>
      </c>
      <c r="C147" s="10" t="s">
        <v>312</v>
      </c>
      <c r="D147" s="10" t="s">
        <v>271</v>
      </c>
      <c r="E147" s="11" t="s">
        <v>294</v>
      </c>
      <c r="F147" s="10"/>
      <c r="G147" t="s">
        <v>175</v>
      </c>
      <c r="H147" s="9">
        <v>0.24</v>
      </c>
      <c r="I147" s="10">
        <v>5</v>
      </c>
      <c r="J147" s="10">
        <v>1.6220000000000001</v>
      </c>
      <c r="K147" s="10">
        <v>0.106</v>
      </c>
      <c r="L147" s="10">
        <v>-4.0000000000000001E-3</v>
      </c>
      <c r="M147" s="10">
        <v>0.92</v>
      </c>
      <c r="N147" s="10">
        <v>84</v>
      </c>
      <c r="O147" s="20">
        <v>268.52620000000002</v>
      </c>
      <c r="P147" s="10">
        <v>0.01</v>
      </c>
      <c r="Q147" s="10">
        <v>12.13</v>
      </c>
      <c r="R147" s="10">
        <v>1.06</v>
      </c>
      <c r="S147" s="10">
        <v>7.0000000000000007E-2</v>
      </c>
      <c r="T147" s="10">
        <v>0.13</v>
      </c>
      <c r="U147" s="10">
        <v>2.87</v>
      </c>
      <c r="V147" s="10">
        <v>75.989999999999995</v>
      </c>
      <c r="W147" s="10">
        <v>6.21</v>
      </c>
      <c r="X147" s="10">
        <v>0.7</v>
      </c>
      <c r="Y147" s="10">
        <v>0.39</v>
      </c>
      <c r="Z147" s="10">
        <v>0.27</v>
      </c>
      <c r="AA147" s="10">
        <v>0.12</v>
      </c>
      <c r="AB147" s="11">
        <v>0.05</v>
      </c>
      <c r="AC147" s="9" t="s">
        <v>300</v>
      </c>
      <c r="AD147" s="10" t="s">
        <v>312</v>
      </c>
      <c r="AE147" s="10" t="s">
        <v>271</v>
      </c>
      <c r="AF147" s="11" t="s">
        <v>294</v>
      </c>
    </row>
    <row r="148" spans="1:32" x14ac:dyDescent="0.35">
      <c r="A148" t="s">
        <v>176</v>
      </c>
      <c r="B148" s="9" t="s">
        <v>300</v>
      </c>
      <c r="C148" s="10" t="s">
        <v>312</v>
      </c>
      <c r="D148" s="10" t="s">
        <v>271</v>
      </c>
      <c r="E148" s="11" t="s">
        <v>294</v>
      </c>
      <c r="F148" s="10"/>
      <c r="G148" t="s">
        <v>176</v>
      </c>
      <c r="H148" s="9">
        <v>0.27</v>
      </c>
      <c r="I148" s="10">
        <v>5</v>
      </c>
      <c r="J148" s="10">
        <v>1.6859999999999999</v>
      </c>
      <c r="K148" s="10">
        <v>0.11899999999999999</v>
      </c>
      <c r="L148" s="10">
        <v>-4.0000000000000001E-3</v>
      </c>
      <c r="M148" s="10">
        <v>1.06</v>
      </c>
      <c r="N148" s="10">
        <v>79</v>
      </c>
      <c r="O148" s="20">
        <v>307</v>
      </c>
      <c r="P148" s="10">
        <v>0.01</v>
      </c>
      <c r="Q148" s="10">
        <v>11.96</v>
      </c>
      <c r="R148" s="10">
        <v>0.99</v>
      </c>
      <c r="S148" s="10">
        <v>0.09</v>
      </c>
      <c r="T148" s="10">
        <v>0.17</v>
      </c>
      <c r="U148" s="10">
        <v>2.62</v>
      </c>
      <c r="V148" s="10">
        <v>76.39</v>
      </c>
      <c r="W148" s="10">
        <v>6.27</v>
      </c>
      <c r="X148" s="10">
        <v>0.68</v>
      </c>
      <c r="Y148" s="10">
        <v>0.38</v>
      </c>
      <c r="Z148" s="10">
        <v>0.28000000000000003</v>
      </c>
      <c r="AA148" s="10">
        <v>0.11</v>
      </c>
      <c r="AB148" s="11">
        <v>0.05</v>
      </c>
      <c r="AC148" s="9" t="s">
        <v>300</v>
      </c>
      <c r="AD148" s="10" t="s">
        <v>312</v>
      </c>
      <c r="AE148" s="10" t="s">
        <v>271</v>
      </c>
      <c r="AF148" s="11" t="s">
        <v>294</v>
      </c>
    </row>
    <row r="149" spans="1:32" x14ac:dyDescent="0.35">
      <c r="A149" t="s">
        <v>177</v>
      </c>
      <c r="B149" s="9" t="s">
        <v>306</v>
      </c>
      <c r="C149" s="10" t="s">
        <v>312</v>
      </c>
      <c r="D149" s="10" t="s">
        <v>271</v>
      </c>
      <c r="E149" s="11" t="s">
        <v>295</v>
      </c>
      <c r="F149" s="10"/>
      <c r="G149" t="s">
        <v>177</v>
      </c>
      <c r="H149" s="9">
        <v>0.32</v>
      </c>
      <c r="I149" s="10">
        <v>6.3</v>
      </c>
      <c r="J149" s="10">
        <v>1.8420000000000001</v>
      </c>
      <c r="K149" s="10">
        <v>0.104</v>
      </c>
      <c r="L149" s="10">
        <v>-3.0000000000000001E-3</v>
      </c>
      <c r="M149" s="10">
        <v>0.72</v>
      </c>
      <c r="N149" s="10">
        <v>78</v>
      </c>
      <c r="O149" s="20">
        <v>259.46550000000002</v>
      </c>
      <c r="P149" s="10">
        <v>0.01</v>
      </c>
      <c r="Q149" s="10">
        <v>14.14</v>
      </c>
      <c r="R149" s="10">
        <v>1.37</v>
      </c>
      <c r="S149" s="10">
        <v>0.09</v>
      </c>
      <c r="T149" s="10">
        <v>0.18</v>
      </c>
      <c r="U149" s="10">
        <v>2.25</v>
      </c>
      <c r="V149" s="10">
        <v>70.62</v>
      </c>
      <c r="W149" s="10">
        <v>9.76</v>
      </c>
      <c r="X149" s="10">
        <v>0.69</v>
      </c>
      <c r="Y149" s="10">
        <v>0.41</v>
      </c>
      <c r="Z149" s="10">
        <v>0.31</v>
      </c>
      <c r="AA149" s="10">
        <v>0.12</v>
      </c>
      <c r="AB149" s="11">
        <v>0.06</v>
      </c>
      <c r="AC149" s="9" t="s">
        <v>306</v>
      </c>
      <c r="AD149" s="10" t="s">
        <v>312</v>
      </c>
      <c r="AE149" s="10" t="s">
        <v>271</v>
      </c>
      <c r="AF149" s="11" t="s">
        <v>295</v>
      </c>
    </row>
    <row r="150" spans="1:32" x14ac:dyDescent="0.35">
      <c r="A150" t="s">
        <v>179</v>
      </c>
      <c r="B150" s="9" t="s">
        <v>299</v>
      </c>
      <c r="C150" s="10" t="s">
        <v>312</v>
      </c>
      <c r="D150" s="10" t="s">
        <v>272</v>
      </c>
      <c r="E150" s="11" t="s">
        <v>298</v>
      </c>
      <c r="F150" s="10"/>
      <c r="G150" t="s">
        <v>179</v>
      </c>
      <c r="H150" s="9">
        <v>0.27</v>
      </c>
      <c r="I150" s="10">
        <v>4.2</v>
      </c>
      <c r="J150" s="10">
        <v>1.718</v>
      </c>
      <c r="K150" s="10">
        <v>9.5000000000000001E-2</v>
      </c>
      <c r="L150" s="10">
        <v>-3.0000000000000001E-3</v>
      </c>
      <c r="M150" s="10">
        <v>0.71</v>
      </c>
      <c r="N150" s="10">
        <v>80</v>
      </c>
      <c r="O150" s="20">
        <v>249.58109999999999</v>
      </c>
      <c r="P150" s="10">
        <v>0.01</v>
      </c>
      <c r="Q150" s="10">
        <v>14.38</v>
      </c>
      <c r="R150" s="10">
        <v>1.49</v>
      </c>
      <c r="S150" s="10">
        <v>0.1</v>
      </c>
      <c r="T150" s="10">
        <v>0.23</v>
      </c>
      <c r="U150" s="10">
        <v>1.78</v>
      </c>
      <c r="V150" s="10">
        <v>70.930000000000007</v>
      </c>
      <c r="W150" s="10">
        <v>9.6</v>
      </c>
      <c r="X150" s="10">
        <v>0.63</v>
      </c>
      <c r="Y150" s="10">
        <v>0.37</v>
      </c>
      <c r="Z150" s="10">
        <v>0.31</v>
      </c>
      <c r="AA150" s="10">
        <v>0.12</v>
      </c>
      <c r="AB150" s="11">
        <v>0.05</v>
      </c>
      <c r="AC150" s="9" t="s">
        <v>299</v>
      </c>
      <c r="AD150" s="10" t="s">
        <v>312</v>
      </c>
      <c r="AE150" s="10" t="s">
        <v>272</v>
      </c>
      <c r="AF150" s="11" t="s">
        <v>298</v>
      </c>
    </row>
    <row r="151" spans="1:32" x14ac:dyDescent="0.35">
      <c r="A151" t="s">
        <v>180</v>
      </c>
      <c r="B151" s="9" t="s">
        <v>303</v>
      </c>
      <c r="C151" s="10" t="s">
        <v>312</v>
      </c>
      <c r="D151" s="10" t="s">
        <v>271</v>
      </c>
      <c r="E151" s="11" t="s">
        <v>294</v>
      </c>
      <c r="F151" s="10"/>
      <c r="G151" t="s">
        <v>180</v>
      </c>
      <c r="H151" s="9">
        <v>0.22</v>
      </c>
      <c r="I151" s="10">
        <v>5</v>
      </c>
      <c r="J151" s="10">
        <v>1.8540000000000001</v>
      </c>
      <c r="K151" s="10">
        <v>0.14399999999999999</v>
      </c>
      <c r="L151" s="10">
        <v>-5.0000000000000001E-3</v>
      </c>
      <c r="M151" s="10">
        <v>1.17</v>
      </c>
      <c r="N151" s="10">
        <v>84</v>
      </c>
      <c r="O151" s="20">
        <v>415.96850000000001</v>
      </c>
      <c r="P151" s="10">
        <v>0.01</v>
      </c>
      <c r="Q151" s="10">
        <v>11.88</v>
      </c>
      <c r="R151" s="10">
        <v>0.91</v>
      </c>
      <c r="S151" s="10">
        <v>0.12</v>
      </c>
      <c r="T151" s="10">
        <v>0.18</v>
      </c>
      <c r="U151" s="10">
        <v>2.88</v>
      </c>
      <c r="V151" s="10">
        <v>76.91</v>
      </c>
      <c r="W151" s="10">
        <v>5.53</v>
      </c>
      <c r="X151" s="10">
        <v>0.69</v>
      </c>
      <c r="Y151" s="10">
        <v>0.43</v>
      </c>
      <c r="Z151" s="10">
        <v>0.28999999999999998</v>
      </c>
      <c r="AA151" s="10">
        <v>0.12</v>
      </c>
      <c r="AB151" s="11">
        <v>0.06</v>
      </c>
      <c r="AC151" s="9" t="s">
        <v>303</v>
      </c>
      <c r="AD151" s="10" t="s">
        <v>312</v>
      </c>
      <c r="AE151" s="10" t="s">
        <v>271</v>
      </c>
      <c r="AF151" s="11" t="s">
        <v>294</v>
      </c>
    </row>
    <row r="152" spans="1:32" x14ac:dyDescent="0.35">
      <c r="A152" t="s">
        <v>181</v>
      </c>
      <c r="B152" s="9" t="s">
        <v>306</v>
      </c>
      <c r="C152" s="10" t="s">
        <v>312</v>
      </c>
      <c r="D152" s="10" t="s">
        <v>271</v>
      </c>
      <c r="E152" s="11" t="s">
        <v>295</v>
      </c>
      <c r="F152" s="10"/>
      <c r="G152" t="s">
        <v>181</v>
      </c>
      <c r="H152" s="9">
        <v>0.27</v>
      </c>
      <c r="I152" s="10">
        <v>5.4</v>
      </c>
      <c r="J152" s="10">
        <v>1.84</v>
      </c>
      <c r="K152" s="10">
        <v>0.14299999999999999</v>
      </c>
      <c r="L152" s="10">
        <v>-3.0000000000000001E-3</v>
      </c>
      <c r="M152" s="10">
        <v>1.04</v>
      </c>
      <c r="N152" s="10">
        <v>71</v>
      </c>
      <c r="O152" s="20">
        <v>471</v>
      </c>
      <c r="P152" s="10">
        <v>0.01</v>
      </c>
      <c r="Q152" s="10">
        <v>11.65</v>
      </c>
      <c r="R152" s="10">
        <v>0.82</v>
      </c>
      <c r="S152" s="10">
        <v>0.08</v>
      </c>
      <c r="T152" s="10">
        <v>0.13</v>
      </c>
      <c r="U152" s="10">
        <v>2.6</v>
      </c>
      <c r="V152" s="10">
        <v>75.819999999999993</v>
      </c>
      <c r="W152" s="10">
        <v>7.28</v>
      </c>
      <c r="X152" s="10">
        <v>0.7</v>
      </c>
      <c r="Y152" s="10">
        <v>0.42</v>
      </c>
      <c r="Z152" s="10">
        <v>0.32</v>
      </c>
      <c r="AA152" s="10">
        <v>0.12</v>
      </c>
      <c r="AB152" s="11">
        <v>0.05</v>
      </c>
      <c r="AC152" s="9" t="s">
        <v>306</v>
      </c>
      <c r="AD152" s="10" t="s">
        <v>312</v>
      </c>
      <c r="AE152" s="10" t="s">
        <v>271</v>
      </c>
      <c r="AF152" s="11" t="s">
        <v>295</v>
      </c>
    </row>
    <row r="153" spans="1:32" x14ac:dyDescent="0.35">
      <c r="A153" t="s">
        <v>182</v>
      </c>
      <c r="B153" s="9" t="s">
        <v>300</v>
      </c>
      <c r="C153" s="10" t="s">
        <v>312</v>
      </c>
      <c r="D153" s="10" t="s">
        <v>271</v>
      </c>
      <c r="E153" s="11" t="s">
        <v>294</v>
      </c>
      <c r="F153" s="10"/>
      <c r="G153" t="s">
        <v>182</v>
      </c>
      <c r="H153" s="9">
        <v>0.25</v>
      </c>
      <c r="I153" s="10">
        <v>4</v>
      </c>
      <c r="J153" s="10">
        <v>1.7589999999999999</v>
      </c>
      <c r="K153" s="10">
        <v>0.123</v>
      </c>
      <c r="L153" s="10">
        <v>-2E-3</v>
      </c>
      <c r="M153" s="10">
        <v>0.82</v>
      </c>
      <c r="N153" s="10">
        <v>80</v>
      </c>
      <c r="O153" s="20">
        <v>308.06380000000001</v>
      </c>
      <c r="P153" s="10">
        <v>0.01</v>
      </c>
      <c r="Q153" s="10">
        <v>12.33</v>
      </c>
      <c r="R153" s="10">
        <v>1.07</v>
      </c>
      <c r="S153" s="10">
        <v>0.1</v>
      </c>
      <c r="T153" s="10">
        <v>0.17</v>
      </c>
      <c r="U153" s="10">
        <v>2.64</v>
      </c>
      <c r="V153" s="10">
        <v>75.22</v>
      </c>
      <c r="W153" s="10">
        <v>6.96</v>
      </c>
      <c r="X153" s="10">
        <v>0.66</v>
      </c>
      <c r="Y153" s="10">
        <v>0.4</v>
      </c>
      <c r="Z153" s="10">
        <v>0.28000000000000003</v>
      </c>
      <c r="AA153" s="10">
        <v>0.11</v>
      </c>
      <c r="AB153" s="11">
        <v>0.06</v>
      </c>
      <c r="AC153" s="9" t="s">
        <v>300</v>
      </c>
      <c r="AD153" s="10" t="s">
        <v>312</v>
      </c>
      <c r="AE153" s="10" t="s">
        <v>271</v>
      </c>
      <c r="AF153" s="11" t="s">
        <v>294</v>
      </c>
    </row>
    <row r="154" spans="1:32" x14ac:dyDescent="0.35">
      <c r="A154" t="s">
        <v>183</v>
      </c>
      <c r="B154" s="9" t="s">
        <v>299</v>
      </c>
      <c r="C154" s="10" t="s">
        <v>313</v>
      </c>
      <c r="D154" s="10" t="s">
        <v>272</v>
      </c>
      <c r="E154" s="11" t="s">
        <v>295</v>
      </c>
      <c r="F154" s="10"/>
      <c r="G154" t="s">
        <v>183</v>
      </c>
      <c r="H154" s="9">
        <v>0.2</v>
      </c>
      <c r="I154" s="10">
        <v>9.4</v>
      </c>
      <c r="J154" s="10">
        <v>2.1829999999999998</v>
      </c>
      <c r="K154" s="10">
        <v>0.16</v>
      </c>
      <c r="L154" s="10">
        <v>-1E-3</v>
      </c>
      <c r="M154" s="10">
        <v>1.08</v>
      </c>
      <c r="N154" s="10">
        <v>71</v>
      </c>
      <c r="O154" s="20">
        <v>350.07249999999999</v>
      </c>
      <c r="P154" s="10">
        <v>0.01</v>
      </c>
      <c r="Q154" s="10">
        <v>9.65</v>
      </c>
      <c r="R154" s="10">
        <v>0.49</v>
      </c>
      <c r="S154" s="10">
        <v>0.05</v>
      </c>
      <c r="T154" s="10">
        <v>7.0000000000000007E-2</v>
      </c>
      <c r="U154" s="10">
        <v>2.62</v>
      </c>
      <c r="V154" s="10">
        <v>78.42</v>
      </c>
      <c r="W154" s="10">
        <v>7.06</v>
      </c>
      <c r="X154" s="10">
        <v>0.69</v>
      </c>
      <c r="Y154" s="10">
        <v>0.43</v>
      </c>
      <c r="Z154" s="10">
        <v>0.36</v>
      </c>
      <c r="AA154" s="10">
        <v>0.12</v>
      </c>
      <c r="AB154" s="11">
        <v>0.04</v>
      </c>
      <c r="AC154" s="9" t="s">
        <v>299</v>
      </c>
      <c r="AD154" s="10" t="s">
        <v>313</v>
      </c>
      <c r="AE154" s="10" t="s">
        <v>272</v>
      </c>
      <c r="AF154" s="11" t="s">
        <v>295</v>
      </c>
    </row>
    <row r="155" spans="1:32" x14ac:dyDescent="0.35">
      <c r="A155" t="s">
        <v>184</v>
      </c>
      <c r="B155" s="9" t="s">
        <v>299</v>
      </c>
      <c r="C155" s="10" t="s">
        <v>312</v>
      </c>
      <c r="D155" s="10" t="s">
        <v>272</v>
      </c>
      <c r="E155" s="11" t="s">
        <v>296</v>
      </c>
      <c r="F155" s="10"/>
      <c r="G155" t="s">
        <v>184</v>
      </c>
      <c r="H155" s="9">
        <v>0.21</v>
      </c>
      <c r="I155" s="10">
        <v>4</v>
      </c>
      <c r="J155" s="10">
        <v>1.5529999999999999</v>
      </c>
      <c r="K155" s="10">
        <v>0.11700000000000001</v>
      </c>
      <c r="L155" s="10">
        <v>-5.0000000000000001E-3</v>
      </c>
      <c r="M155" s="10">
        <v>1.26</v>
      </c>
      <c r="N155" s="10">
        <v>84</v>
      </c>
      <c r="O155" s="20">
        <v>346.77769999999998</v>
      </c>
      <c r="P155" s="10">
        <v>0.01</v>
      </c>
      <c r="Q155" s="10">
        <v>11.06</v>
      </c>
      <c r="R155" s="10">
        <v>0.8</v>
      </c>
      <c r="S155" s="10">
        <v>7.0000000000000007E-2</v>
      </c>
      <c r="T155" s="10">
        <v>0.14000000000000001</v>
      </c>
      <c r="U155" s="10">
        <v>2.78</v>
      </c>
      <c r="V155" s="10">
        <v>79</v>
      </c>
      <c r="W155" s="10">
        <v>4.68</v>
      </c>
      <c r="X155" s="10">
        <v>0.69</v>
      </c>
      <c r="Y155" s="10">
        <v>0.37</v>
      </c>
      <c r="Z155" s="10">
        <v>0.26</v>
      </c>
      <c r="AA155" s="10">
        <v>0.09</v>
      </c>
      <c r="AB155" s="11">
        <v>0.05</v>
      </c>
      <c r="AC155" s="9" t="s">
        <v>299</v>
      </c>
      <c r="AD155" s="10" t="s">
        <v>312</v>
      </c>
      <c r="AE155" s="10" t="s">
        <v>272</v>
      </c>
      <c r="AF155" s="11" t="s">
        <v>296</v>
      </c>
    </row>
    <row r="156" spans="1:32" x14ac:dyDescent="0.35">
      <c r="A156" t="s">
        <v>185</v>
      </c>
      <c r="B156" s="9" t="s">
        <v>299</v>
      </c>
      <c r="C156" s="10" t="s">
        <v>312</v>
      </c>
      <c r="D156" s="10" t="s">
        <v>272</v>
      </c>
      <c r="E156" s="11" t="s">
        <v>296</v>
      </c>
      <c r="F156" s="10"/>
      <c r="G156" t="s">
        <v>185</v>
      </c>
      <c r="H156" s="9">
        <v>0.25</v>
      </c>
      <c r="I156" s="10">
        <v>4</v>
      </c>
      <c r="J156" s="10">
        <v>1.597</v>
      </c>
      <c r="K156" s="10">
        <v>0.126</v>
      </c>
      <c r="L156" s="10">
        <v>-4.0000000000000001E-3</v>
      </c>
      <c r="M156" s="10">
        <v>1.38</v>
      </c>
      <c r="N156" s="10">
        <v>81</v>
      </c>
      <c r="O156" s="20">
        <v>404</v>
      </c>
      <c r="P156" s="10">
        <v>0.01</v>
      </c>
      <c r="Q156" s="10">
        <v>10.9</v>
      </c>
      <c r="R156" s="10">
        <v>0.77</v>
      </c>
      <c r="S156" s="10">
        <v>0.09</v>
      </c>
      <c r="T156" s="10">
        <v>0.14000000000000001</v>
      </c>
      <c r="U156" s="10">
        <v>2.92</v>
      </c>
      <c r="V156" s="10">
        <v>78.63</v>
      </c>
      <c r="W156" s="10">
        <v>5.09</v>
      </c>
      <c r="X156" s="10">
        <v>0.69</v>
      </c>
      <c r="Y156" s="10">
        <v>0.37</v>
      </c>
      <c r="Z156" s="10">
        <v>0.25</v>
      </c>
      <c r="AA156" s="10">
        <v>0.1</v>
      </c>
      <c r="AB156" s="11">
        <v>0.05</v>
      </c>
      <c r="AC156" s="9" t="s">
        <v>299</v>
      </c>
      <c r="AD156" s="10" t="s">
        <v>312</v>
      </c>
      <c r="AE156" s="10" t="s">
        <v>272</v>
      </c>
      <c r="AF156" s="11" t="s">
        <v>296</v>
      </c>
    </row>
    <row r="157" spans="1:32" x14ac:dyDescent="0.35">
      <c r="A157" t="s">
        <v>186</v>
      </c>
      <c r="B157" s="9" t="s">
        <v>299</v>
      </c>
      <c r="C157" s="10" t="s">
        <v>312</v>
      </c>
      <c r="D157" s="10" t="s">
        <v>272</v>
      </c>
      <c r="E157" s="11" t="s">
        <v>296</v>
      </c>
      <c r="F157" s="10"/>
      <c r="G157" t="s">
        <v>186</v>
      </c>
      <c r="H157" s="9">
        <v>0.25</v>
      </c>
      <c r="I157" s="10">
        <v>4</v>
      </c>
      <c r="J157" s="10">
        <v>1.742</v>
      </c>
      <c r="K157" s="10">
        <v>0.14699999999999999</v>
      </c>
      <c r="L157" s="10">
        <v>-5.0000000000000001E-3</v>
      </c>
      <c r="M157" s="10">
        <v>1.23</v>
      </c>
      <c r="N157" s="10">
        <v>86</v>
      </c>
      <c r="O157" s="20">
        <v>481</v>
      </c>
      <c r="P157" s="10">
        <v>0.01</v>
      </c>
      <c r="Q157" s="10">
        <v>12.98</v>
      </c>
      <c r="R157" s="10">
        <v>1.1200000000000001</v>
      </c>
      <c r="S157" s="10">
        <v>0.14000000000000001</v>
      </c>
      <c r="T157" s="10">
        <v>0.24</v>
      </c>
      <c r="U157" s="10">
        <v>3</v>
      </c>
      <c r="V157" s="10">
        <v>75.959999999999994</v>
      </c>
      <c r="W157" s="10">
        <v>4.9800000000000004</v>
      </c>
      <c r="X157" s="10">
        <v>0.68</v>
      </c>
      <c r="Y157" s="10">
        <v>0.45</v>
      </c>
      <c r="Z157" s="10">
        <v>0.26</v>
      </c>
      <c r="AA157" s="10">
        <v>0.12</v>
      </c>
      <c r="AB157" s="11">
        <v>0.06</v>
      </c>
      <c r="AC157" s="9" t="s">
        <v>299</v>
      </c>
      <c r="AD157" s="10" t="s">
        <v>312</v>
      </c>
      <c r="AE157" s="10" t="s">
        <v>272</v>
      </c>
      <c r="AF157" s="11" t="s">
        <v>296</v>
      </c>
    </row>
    <row r="158" spans="1:32" x14ac:dyDescent="0.35">
      <c r="A158" t="s">
        <v>187</v>
      </c>
      <c r="B158" s="9" t="s">
        <v>299</v>
      </c>
      <c r="C158" s="10" t="s">
        <v>312</v>
      </c>
      <c r="D158" s="10" t="s">
        <v>272</v>
      </c>
      <c r="E158" s="11" t="s">
        <v>295</v>
      </c>
      <c r="F158" s="10"/>
      <c r="G158" t="s">
        <v>187</v>
      </c>
      <c r="H158" s="9">
        <v>0.2</v>
      </c>
      <c r="I158" s="10">
        <v>7</v>
      </c>
      <c r="J158" s="10">
        <v>2.1579999999999999</v>
      </c>
      <c r="K158" s="10">
        <v>0.159</v>
      </c>
      <c r="L158" s="10">
        <v>-3.0000000000000001E-3</v>
      </c>
      <c r="M158" s="10">
        <v>1.1100000000000001</v>
      </c>
      <c r="N158" s="10">
        <v>71</v>
      </c>
      <c r="O158" s="20">
        <v>335.24590000000001</v>
      </c>
      <c r="P158" s="10">
        <v>0.01</v>
      </c>
      <c r="Q158" s="10">
        <v>9.59</v>
      </c>
      <c r="R158" s="10">
        <v>0.46</v>
      </c>
      <c r="S158" s="10">
        <v>0.05</v>
      </c>
      <c r="T158" s="10">
        <v>0.06</v>
      </c>
      <c r="U158" s="10">
        <v>2.61</v>
      </c>
      <c r="V158" s="10">
        <v>78.45</v>
      </c>
      <c r="W158" s="10">
        <v>7.13</v>
      </c>
      <c r="X158" s="10">
        <v>0.69</v>
      </c>
      <c r="Y158" s="10">
        <v>0.42</v>
      </c>
      <c r="Z158" s="10">
        <v>0.36</v>
      </c>
      <c r="AA158" s="10">
        <v>0.11</v>
      </c>
      <c r="AB158" s="11">
        <v>0.06</v>
      </c>
      <c r="AC158" s="9" t="s">
        <v>299</v>
      </c>
      <c r="AD158" s="10" t="s">
        <v>312</v>
      </c>
      <c r="AE158" s="10" t="s">
        <v>272</v>
      </c>
      <c r="AF158" s="11" t="s">
        <v>295</v>
      </c>
    </row>
    <row r="159" spans="1:32" x14ac:dyDescent="0.35">
      <c r="A159" t="s">
        <v>188</v>
      </c>
      <c r="B159" s="9" t="s">
        <v>299</v>
      </c>
      <c r="C159" s="10" t="s">
        <v>312</v>
      </c>
      <c r="D159" s="10" t="s">
        <v>272</v>
      </c>
      <c r="E159" s="11" t="s">
        <v>295</v>
      </c>
      <c r="F159" s="10"/>
      <c r="G159" t="s">
        <v>188</v>
      </c>
      <c r="H159" s="9">
        <v>0.3</v>
      </c>
      <c r="I159" s="10">
        <v>6.4</v>
      </c>
      <c r="J159" s="10">
        <v>1.758</v>
      </c>
      <c r="K159" s="10">
        <v>0.111</v>
      </c>
      <c r="L159" s="10">
        <v>-3.0000000000000001E-3</v>
      </c>
      <c r="M159" s="10">
        <v>0.69</v>
      </c>
      <c r="N159" s="10">
        <v>84</v>
      </c>
      <c r="O159" s="20">
        <v>269.34989999999999</v>
      </c>
      <c r="P159" s="10">
        <v>0.01</v>
      </c>
      <c r="Q159" s="10">
        <v>14.22</v>
      </c>
      <c r="R159" s="10">
        <v>1.36</v>
      </c>
      <c r="S159" s="10">
        <v>7.0000000000000007E-2</v>
      </c>
      <c r="T159" s="10">
        <v>0.15</v>
      </c>
      <c r="U159" s="10">
        <v>2.09</v>
      </c>
      <c r="V159" s="10">
        <v>70.09</v>
      </c>
      <c r="W159" s="10">
        <v>10.47</v>
      </c>
      <c r="X159" s="10">
        <v>0.71</v>
      </c>
      <c r="Y159" s="10">
        <v>0.38</v>
      </c>
      <c r="Z159" s="10">
        <v>0.3</v>
      </c>
      <c r="AA159" s="10">
        <v>0.11</v>
      </c>
      <c r="AB159" s="11">
        <v>0.05</v>
      </c>
      <c r="AC159" s="9" t="s">
        <v>299</v>
      </c>
      <c r="AD159" s="10" t="s">
        <v>312</v>
      </c>
      <c r="AE159" s="10" t="s">
        <v>272</v>
      </c>
      <c r="AF159" s="11" t="s">
        <v>295</v>
      </c>
    </row>
    <row r="160" spans="1:32" x14ac:dyDescent="0.35">
      <c r="A160" t="s">
        <v>189</v>
      </c>
      <c r="B160" s="9" t="s">
        <v>309</v>
      </c>
      <c r="C160" s="10" t="s">
        <v>312</v>
      </c>
      <c r="D160" s="10" t="s">
        <v>271</v>
      </c>
      <c r="E160" s="11" t="s">
        <v>294</v>
      </c>
      <c r="F160" s="10"/>
      <c r="G160" t="s">
        <v>189</v>
      </c>
      <c r="H160" s="9">
        <v>0.24</v>
      </c>
      <c r="I160" s="10">
        <v>4</v>
      </c>
      <c r="J160" s="10">
        <v>1.6240000000000001</v>
      </c>
      <c r="K160" s="10">
        <v>0.10199999999999999</v>
      </c>
      <c r="L160" s="10">
        <v>-4.0000000000000001E-3</v>
      </c>
      <c r="M160" s="10">
        <v>0.79</v>
      </c>
      <c r="N160" s="10">
        <v>87</v>
      </c>
      <c r="O160" s="20">
        <v>294.0609</v>
      </c>
      <c r="P160" s="10">
        <v>0.01</v>
      </c>
      <c r="Q160" s="10">
        <v>12.52</v>
      </c>
      <c r="R160" s="10">
        <v>1.08</v>
      </c>
      <c r="S160" s="10">
        <v>0.1</v>
      </c>
      <c r="T160" s="10">
        <v>0.18</v>
      </c>
      <c r="U160" s="10">
        <v>2.34</v>
      </c>
      <c r="V160" s="10">
        <v>74.819999999999993</v>
      </c>
      <c r="W160" s="10">
        <v>7.5</v>
      </c>
      <c r="X160" s="10">
        <v>0.65</v>
      </c>
      <c r="Y160" s="10">
        <v>0.38</v>
      </c>
      <c r="Z160" s="10">
        <v>0.28000000000000003</v>
      </c>
      <c r="AA160" s="10">
        <v>0.1</v>
      </c>
      <c r="AB160" s="11">
        <v>0.05</v>
      </c>
      <c r="AC160" s="9" t="s">
        <v>309</v>
      </c>
      <c r="AD160" s="10" t="s">
        <v>312</v>
      </c>
      <c r="AE160" s="10" t="s">
        <v>271</v>
      </c>
      <c r="AF160" s="11" t="s">
        <v>294</v>
      </c>
    </row>
    <row r="161" spans="1:32" x14ac:dyDescent="0.35">
      <c r="A161" t="s">
        <v>190</v>
      </c>
      <c r="B161" s="9" t="s">
        <v>299</v>
      </c>
      <c r="C161" s="10" t="s">
        <v>312</v>
      </c>
      <c r="D161" s="10" t="s">
        <v>272</v>
      </c>
      <c r="E161" s="11" t="s">
        <v>296</v>
      </c>
      <c r="F161" s="10"/>
      <c r="G161" t="s">
        <v>190</v>
      </c>
      <c r="H161" s="9">
        <v>0.24</v>
      </c>
      <c r="I161" s="10">
        <v>5</v>
      </c>
      <c r="J161" s="10">
        <v>1.621</v>
      </c>
      <c r="K161" s="10">
        <v>0.126</v>
      </c>
      <c r="L161" s="10">
        <v>-4.0000000000000001E-3</v>
      </c>
      <c r="M161" s="10">
        <v>1.44</v>
      </c>
      <c r="N161" s="10">
        <v>79</v>
      </c>
      <c r="O161" s="20">
        <v>379.72570000000002</v>
      </c>
      <c r="P161" s="10">
        <v>0.01</v>
      </c>
      <c r="Q161" s="10">
        <v>10.85</v>
      </c>
      <c r="R161" s="10">
        <v>0.76</v>
      </c>
      <c r="S161" s="10">
        <v>0.09</v>
      </c>
      <c r="T161" s="10">
        <v>0.15</v>
      </c>
      <c r="U161" s="10">
        <v>2.9</v>
      </c>
      <c r="V161" s="10">
        <v>78.59</v>
      </c>
      <c r="W161" s="10">
        <v>5.14</v>
      </c>
      <c r="X161" s="10">
        <v>0.7</v>
      </c>
      <c r="Y161" s="10">
        <v>0.38</v>
      </c>
      <c r="Z161" s="10">
        <v>0.26</v>
      </c>
      <c r="AA161" s="10">
        <v>0.11</v>
      </c>
      <c r="AB161" s="11">
        <v>0.06</v>
      </c>
      <c r="AC161" s="9" t="s">
        <v>299</v>
      </c>
      <c r="AD161" s="10" t="s">
        <v>312</v>
      </c>
      <c r="AE161" s="10" t="s">
        <v>272</v>
      </c>
      <c r="AF161" s="11" t="s">
        <v>296</v>
      </c>
    </row>
    <row r="162" spans="1:32" x14ac:dyDescent="0.35">
      <c r="A162" t="s">
        <v>191</v>
      </c>
      <c r="B162" s="9" t="s">
        <v>300</v>
      </c>
      <c r="C162" s="10" t="s">
        <v>312</v>
      </c>
      <c r="D162" s="10" t="s">
        <v>271</v>
      </c>
      <c r="E162" s="11" t="s">
        <v>294</v>
      </c>
      <c r="F162" s="10"/>
      <c r="G162" t="s">
        <v>191</v>
      </c>
      <c r="H162" s="9">
        <v>0.26</v>
      </c>
      <c r="I162" s="10">
        <v>4.5999999999999996</v>
      </c>
      <c r="J162" s="10">
        <v>1.661</v>
      </c>
      <c r="K162" s="10">
        <v>0.122</v>
      </c>
      <c r="L162" s="10">
        <v>-4.0000000000000001E-3</v>
      </c>
      <c r="M162" s="10">
        <v>1</v>
      </c>
      <c r="N162" s="10">
        <v>82</v>
      </c>
      <c r="O162" s="20">
        <v>365.72280000000001</v>
      </c>
      <c r="P162" s="10">
        <v>0.01</v>
      </c>
      <c r="Q162" s="10">
        <v>11.68</v>
      </c>
      <c r="R162" s="10">
        <v>0.92</v>
      </c>
      <c r="S162" s="10">
        <v>0.09</v>
      </c>
      <c r="T162" s="10">
        <v>0.16</v>
      </c>
      <c r="U162" s="10">
        <v>2.68</v>
      </c>
      <c r="V162" s="10">
        <v>76.81</v>
      </c>
      <c r="W162" s="10">
        <v>6.19</v>
      </c>
      <c r="X162" s="10">
        <v>0.68</v>
      </c>
      <c r="Y162" s="10">
        <v>0.39</v>
      </c>
      <c r="Z162" s="10">
        <v>0.26</v>
      </c>
      <c r="AA162" s="10">
        <v>0.1</v>
      </c>
      <c r="AB162" s="11">
        <v>0.04</v>
      </c>
      <c r="AC162" s="9" t="s">
        <v>300</v>
      </c>
      <c r="AD162" s="10" t="s">
        <v>312</v>
      </c>
      <c r="AE162" s="10" t="s">
        <v>271</v>
      </c>
      <c r="AF162" s="11" t="s">
        <v>294</v>
      </c>
    </row>
    <row r="163" spans="1:32" x14ac:dyDescent="0.35">
      <c r="A163" t="s">
        <v>192</v>
      </c>
      <c r="B163" s="9" t="s">
        <v>306</v>
      </c>
      <c r="C163" s="10" t="s">
        <v>312</v>
      </c>
      <c r="D163" s="10" t="s">
        <v>271</v>
      </c>
      <c r="E163" s="11" t="s">
        <v>295</v>
      </c>
      <c r="F163" s="10"/>
      <c r="G163" t="s">
        <v>192</v>
      </c>
      <c r="H163" s="9">
        <v>0.33</v>
      </c>
      <c r="I163" s="10">
        <v>6.6</v>
      </c>
      <c r="J163" s="10">
        <v>1.843</v>
      </c>
      <c r="K163" s="10">
        <v>0.13400000000000001</v>
      </c>
      <c r="L163" s="10">
        <v>-2E-3</v>
      </c>
      <c r="M163" s="10">
        <v>1.0900000000000001</v>
      </c>
      <c r="N163" s="10">
        <v>73</v>
      </c>
      <c r="O163" s="20">
        <v>343.48289999999997</v>
      </c>
      <c r="P163" s="10">
        <v>0.01</v>
      </c>
      <c r="Q163" s="10">
        <v>12.4</v>
      </c>
      <c r="R163" s="10">
        <v>0.93</v>
      </c>
      <c r="S163" s="10">
        <v>7.0000000000000007E-2</v>
      </c>
      <c r="T163" s="10">
        <v>0.11</v>
      </c>
      <c r="U163" s="10">
        <v>2.39</v>
      </c>
      <c r="V163" s="10">
        <v>73.180000000000007</v>
      </c>
      <c r="W163" s="10">
        <v>9.31</v>
      </c>
      <c r="X163" s="10">
        <v>0.72</v>
      </c>
      <c r="Y163" s="10">
        <v>0.41</v>
      </c>
      <c r="Z163" s="10">
        <v>0.32</v>
      </c>
      <c r="AA163" s="10">
        <v>0.11</v>
      </c>
      <c r="AB163" s="11">
        <v>0.05</v>
      </c>
      <c r="AC163" s="9" t="s">
        <v>306</v>
      </c>
      <c r="AD163" s="10" t="s">
        <v>312</v>
      </c>
      <c r="AE163" s="10" t="s">
        <v>271</v>
      </c>
      <c r="AF163" s="11" t="s">
        <v>295</v>
      </c>
    </row>
    <row r="164" spans="1:32" x14ac:dyDescent="0.35">
      <c r="A164" t="s">
        <v>193</v>
      </c>
      <c r="B164" s="9" t="s">
        <v>299</v>
      </c>
      <c r="C164" s="10" t="s">
        <v>312</v>
      </c>
      <c r="D164" s="10" t="s">
        <v>272</v>
      </c>
      <c r="E164" s="11" t="s">
        <v>296</v>
      </c>
      <c r="F164" s="10"/>
      <c r="G164" t="s">
        <v>193</v>
      </c>
      <c r="H164" s="9">
        <v>0.3</v>
      </c>
      <c r="I164" s="10">
        <v>5</v>
      </c>
      <c r="J164" s="10">
        <v>1.573</v>
      </c>
      <c r="K164" s="10">
        <v>0.123</v>
      </c>
      <c r="L164" s="10">
        <v>-5.0000000000000001E-3</v>
      </c>
      <c r="M164" s="10">
        <v>1.34</v>
      </c>
      <c r="N164" s="10">
        <v>82</v>
      </c>
      <c r="O164" s="20">
        <v>383.02049999999997</v>
      </c>
      <c r="P164" s="10">
        <v>0.01</v>
      </c>
      <c r="Q164" s="10">
        <v>10.79</v>
      </c>
      <c r="R164" s="10">
        <v>0.73</v>
      </c>
      <c r="S164" s="10">
        <v>0.1</v>
      </c>
      <c r="T164" s="10">
        <v>0.16</v>
      </c>
      <c r="U164" s="10">
        <v>2.97</v>
      </c>
      <c r="V164" s="10">
        <v>78.33</v>
      </c>
      <c r="W164" s="10">
        <v>5.35</v>
      </c>
      <c r="X164" s="10">
        <v>0.71</v>
      </c>
      <c r="Y164" s="10">
        <v>0.4</v>
      </c>
      <c r="Z164" s="10">
        <v>0.27</v>
      </c>
      <c r="AA164" s="10">
        <v>0.1</v>
      </c>
      <c r="AB164" s="11">
        <v>0.08</v>
      </c>
      <c r="AC164" s="9" t="s">
        <v>299</v>
      </c>
      <c r="AD164" s="10" t="s">
        <v>312</v>
      </c>
      <c r="AE164" s="10" t="s">
        <v>272</v>
      </c>
      <c r="AF164" s="11" t="s">
        <v>296</v>
      </c>
    </row>
    <row r="165" spans="1:32" x14ac:dyDescent="0.35">
      <c r="A165" t="s">
        <v>194</v>
      </c>
      <c r="B165" s="9" t="s">
        <v>299</v>
      </c>
      <c r="C165" s="10" t="s">
        <v>312</v>
      </c>
      <c r="D165" s="10" t="s">
        <v>272</v>
      </c>
      <c r="E165" s="11" t="s">
        <v>296</v>
      </c>
      <c r="F165" s="10"/>
      <c r="G165" t="s">
        <v>194</v>
      </c>
      <c r="H165" s="9">
        <v>0.2</v>
      </c>
      <c r="I165" s="10">
        <v>5</v>
      </c>
      <c r="J165" s="10">
        <v>1.52</v>
      </c>
      <c r="K165" s="10">
        <v>0.08</v>
      </c>
      <c r="L165" s="10">
        <v>-2E-3</v>
      </c>
      <c r="M165" s="10">
        <v>0.46</v>
      </c>
      <c r="N165" s="10">
        <v>86</v>
      </c>
      <c r="O165" s="20">
        <v>253.6996</v>
      </c>
      <c r="P165" s="10">
        <v>0.02</v>
      </c>
      <c r="Q165" s="10">
        <v>14.38</v>
      </c>
      <c r="R165" s="10">
        <v>1.43</v>
      </c>
      <c r="S165" s="10">
        <v>0.09</v>
      </c>
      <c r="T165" s="10">
        <v>0.21</v>
      </c>
      <c r="U165" s="10">
        <v>1.71</v>
      </c>
      <c r="V165" s="10">
        <v>71.31</v>
      </c>
      <c r="W165" s="10">
        <v>9.4</v>
      </c>
      <c r="X165" s="10">
        <v>0.6</v>
      </c>
      <c r="Y165" s="10">
        <v>0.36</v>
      </c>
      <c r="Z165" s="10">
        <v>0.32</v>
      </c>
      <c r="AA165" s="10">
        <v>0.12</v>
      </c>
      <c r="AB165" s="11">
        <v>0.06</v>
      </c>
      <c r="AC165" s="9" t="s">
        <v>299</v>
      </c>
      <c r="AD165" s="10" t="s">
        <v>312</v>
      </c>
      <c r="AE165" s="10" t="s">
        <v>272</v>
      </c>
      <c r="AF165" s="11" t="s">
        <v>296</v>
      </c>
    </row>
    <row r="166" spans="1:32" x14ac:dyDescent="0.35">
      <c r="A166" t="s">
        <v>195</v>
      </c>
      <c r="B166" s="9" t="s">
        <v>300</v>
      </c>
      <c r="C166" s="10" t="s">
        <v>312</v>
      </c>
      <c r="D166" s="10" t="s">
        <v>271</v>
      </c>
      <c r="E166" s="11" t="s">
        <v>294</v>
      </c>
      <c r="F166" s="10"/>
      <c r="G166" t="s">
        <v>195</v>
      </c>
      <c r="H166" s="9">
        <v>0.26</v>
      </c>
      <c r="I166" s="10">
        <v>5.6</v>
      </c>
      <c r="J166" s="10">
        <v>1.6819999999999999</v>
      </c>
      <c r="K166" s="10">
        <v>0.13</v>
      </c>
      <c r="L166" s="10">
        <v>-4.0000000000000001E-3</v>
      </c>
      <c r="M166" s="10">
        <v>1.03</v>
      </c>
      <c r="N166" s="10">
        <v>83</v>
      </c>
      <c r="O166" s="20">
        <v>398.67079999999999</v>
      </c>
      <c r="P166" s="10">
        <v>0.01</v>
      </c>
      <c r="Q166" s="10">
        <v>11.17</v>
      </c>
      <c r="R166" s="10">
        <v>0.82</v>
      </c>
      <c r="S166" s="10">
        <v>0.09</v>
      </c>
      <c r="T166" s="10">
        <v>0.15</v>
      </c>
      <c r="U166" s="10">
        <v>2.95</v>
      </c>
      <c r="V166" s="10">
        <v>78.260000000000005</v>
      </c>
      <c r="W166" s="10">
        <v>5.0999999999999996</v>
      </c>
      <c r="X166" s="10">
        <v>0.68</v>
      </c>
      <c r="Y166" s="10">
        <v>0.38</v>
      </c>
      <c r="Z166" s="10">
        <v>0.25</v>
      </c>
      <c r="AA166" s="10">
        <v>0.1</v>
      </c>
      <c r="AB166" s="11">
        <v>0.05</v>
      </c>
      <c r="AC166" s="9" t="s">
        <v>300</v>
      </c>
      <c r="AD166" s="10" t="s">
        <v>312</v>
      </c>
      <c r="AE166" s="10" t="s">
        <v>271</v>
      </c>
      <c r="AF166" s="11" t="s">
        <v>294</v>
      </c>
    </row>
    <row r="167" spans="1:32" x14ac:dyDescent="0.35">
      <c r="A167" t="s">
        <v>196</v>
      </c>
      <c r="B167" s="9" t="s">
        <v>299</v>
      </c>
      <c r="C167" s="10" t="s">
        <v>312</v>
      </c>
      <c r="D167" s="10" t="s">
        <v>272</v>
      </c>
      <c r="E167" s="11" t="s">
        <v>296</v>
      </c>
      <c r="F167" s="10"/>
      <c r="G167" t="s">
        <v>196</v>
      </c>
      <c r="H167" s="9">
        <v>0.27</v>
      </c>
      <c r="I167" s="10">
        <v>4.0999999999999996</v>
      </c>
      <c r="J167" s="10">
        <v>1.5640000000000001</v>
      </c>
      <c r="K167" s="10">
        <v>0.123</v>
      </c>
      <c r="L167" s="10">
        <v>-4.0000000000000001E-3</v>
      </c>
      <c r="M167" s="10">
        <v>1.1000000000000001</v>
      </c>
      <c r="N167" s="10">
        <v>88</v>
      </c>
      <c r="O167" s="20">
        <v>420.08699999999999</v>
      </c>
      <c r="P167" s="10">
        <v>0.01</v>
      </c>
      <c r="Q167" s="10">
        <v>11.34</v>
      </c>
      <c r="R167" s="10">
        <v>0.84</v>
      </c>
      <c r="S167" s="10">
        <v>0.1</v>
      </c>
      <c r="T167" s="10">
        <v>0.15</v>
      </c>
      <c r="U167" s="10">
        <v>2.91</v>
      </c>
      <c r="V167" s="10">
        <v>78.16</v>
      </c>
      <c r="W167" s="10">
        <v>4.99</v>
      </c>
      <c r="X167" s="10">
        <v>0.7</v>
      </c>
      <c r="Y167" s="10">
        <v>0.37</v>
      </c>
      <c r="Z167" s="10">
        <v>0.25</v>
      </c>
      <c r="AA167" s="10">
        <v>0.1</v>
      </c>
      <c r="AB167" s="11">
        <v>0.09</v>
      </c>
      <c r="AC167" s="9" t="s">
        <v>299</v>
      </c>
      <c r="AD167" s="10" t="s">
        <v>312</v>
      </c>
      <c r="AE167" s="10" t="s">
        <v>272</v>
      </c>
      <c r="AF167" s="11" t="s">
        <v>296</v>
      </c>
    </row>
    <row r="168" spans="1:32" x14ac:dyDescent="0.35">
      <c r="A168" t="s">
        <v>197</v>
      </c>
      <c r="B168" s="9" t="s">
        <v>299</v>
      </c>
      <c r="C168" s="10" t="s">
        <v>312</v>
      </c>
      <c r="D168" s="10" t="s">
        <v>272</v>
      </c>
      <c r="E168" s="11" t="s">
        <v>295</v>
      </c>
      <c r="F168" s="10"/>
      <c r="G168" t="s">
        <v>197</v>
      </c>
      <c r="H168" s="9">
        <v>0.35</v>
      </c>
      <c r="I168" s="10">
        <v>5.4</v>
      </c>
      <c r="J168" s="10">
        <v>1.8380000000000001</v>
      </c>
      <c r="K168" s="10">
        <v>0.13800000000000001</v>
      </c>
      <c r="L168" s="10">
        <v>-2E-3</v>
      </c>
      <c r="M168" s="10">
        <v>1.1100000000000001</v>
      </c>
      <c r="N168" s="10">
        <v>79</v>
      </c>
      <c r="O168" s="20">
        <v>291.58979999999997</v>
      </c>
      <c r="P168" s="10">
        <v>0.01</v>
      </c>
      <c r="Q168" s="10">
        <v>13.44</v>
      </c>
      <c r="R168" s="10">
        <v>1.1299999999999999</v>
      </c>
      <c r="S168" s="10">
        <v>7.0000000000000007E-2</v>
      </c>
      <c r="T168" s="10">
        <v>0.12</v>
      </c>
      <c r="U168" s="10">
        <v>2.2599999999999998</v>
      </c>
      <c r="V168" s="10">
        <v>70.78</v>
      </c>
      <c r="W168" s="10">
        <v>10.58</v>
      </c>
      <c r="X168" s="10">
        <v>0.73</v>
      </c>
      <c r="Y168" s="10">
        <v>0.4</v>
      </c>
      <c r="Z168" s="10">
        <v>0.33</v>
      </c>
      <c r="AA168" s="10">
        <v>0.11</v>
      </c>
      <c r="AB168" s="11">
        <v>0.04</v>
      </c>
      <c r="AC168" s="9" t="s">
        <v>299</v>
      </c>
      <c r="AD168" s="10" t="s">
        <v>312</v>
      </c>
      <c r="AE168" s="10" t="s">
        <v>272</v>
      </c>
      <c r="AF168" s="11" t="s">
        <v>295</v>
      </c>
    </row>
    <row r="169" spans="1:32" x14ac:dyDescent="0.35">
      <c r="A169" t="s">
        <v>198</v>
      </c>
      <c r="B169" s="9" t="s">
        <v>304</v>
      </c>
      <c r="C169" s="10" t="s">
        <v>312</v>
      </c>
      <c r="D169" s="10" t="s">
        <v>271</v>
      </c>
      <c r="E169" s="11" t="s">
        <v>294</v>
      </c>
      <c r="F169" s="10"/>
      <c r="G169" t="s">
        <v>198</v>
      </c>
      <c r="H169" s="9">
        <v>0.27</v>
      </c>
      <c r="I169" s="10">
        <v>5.5</v>
      </c>
      <c r="J169" s="10">
        <v>1.83</v>
      </c>
      <c r="K169" s="10">
        <v>0.14299999999999999</v>
      </c>
      <c r="L169" s="10">
        <v>-3.0000000000000001E-3</v>
      </c>
      <c r="M169" s="10">
        <v>1.03</v>
      </c>
      <c r="N169" s="10">
        <v>79</v>
      </c>
      <c r="O169" s="20">
        <v>373.95979999999997</v>
      </c>
      <c r="P169" s="10">
        <v>0.01</v>
      </c>
      <c r="Q169" s="10">
        <v>11.56</v>
      </c>
      <c r="R169" s="10">
        <v>0.81</v>
      </c>
      <c r="S169" s="10">
        <v>0.08</v>
      </c>
      <c r="T169" s="10">
        <v>0.12</v>
      </c>
      <c r="U169" s="10">
        <v>2.68</v>
      </c>
      <c r="V169" s="10">
        <v>75.66</v>
      </c>
      <c r="W169" s="10">
        <v>7.51</v>
      </c>
      <c r="X169" s="10">
        <v>0.71</v>
      </c>
      <c r="Y169" s="10">
        <v>0.4</v>
      </c>
      <c r="Z169" s="10">
        <v>0.3</v>
      </c>
      <c r="AA169" s="10">
        <v>0.11</v>
      </c>
      <c r="AB169" s="11">
        <v>0.06</v>
      </c>
      <c r="AC169" s="9" t="s">
        <v>304</v>
      </c>
      <c r="AD169" s="10" t="s">
        <v>312</v>
      </c>
      <c r="AE169" s="10" t="s">
        <v>271</v>
      </c>
      <c r="AF169" s="11" t="s">
        <v>294</v>
      </c>
    </row>
    <row r="170" spans="1:32" x14ac:dyDescent="0.35">
      <c r="A170" t="s">
        <v>199</v>
      </c>
      <c r="B170" s="9" t="s">
        <v>300</v>
      </c>
      <c r="C170" s="10" t="s">
        <v>312</v>
      </c>
      <c r="D170" s="10" t="s">
        <v>271</v>
      </c>
      <c r="E170" s="11" t="s">
        <v>294</v>
      </c>
      <c r="F170" s="10"/>
      <c r="G170" t="s">
        <v>199</v>
      </c>
      <c r="H170" s="9">
        <v>0.28999999999999998</v>
      </c>
      <c r="I170" s="10">
        <v>5.5</v>
      </c>
      <c r="J170" s="10">
        <v>1.722</v>
      </c>
      <c r="K170" s="10">
        <v>0.125</v>
      </c>
      <c r="L170" s="10">
        <v>-4.0000000000000001E-3</v>
      </c>
      <c r="M170" s="10">
        <v>1.32</v>
      </c>
      <c r="N170" s="10">
        <v>78</v>
      </c>
      <c r="O170" s="20">
        <v>295.70830000000001</v>
      </c>
      <c r="P170" s="10">
        <v>0.01</v>
      </c>
      <c r="Q170" s="10">
        <v>11.13</v>
      </c>
      <c r="R170" s="10">
        <v>0.81</v>
      </c>
      <c r="S170" s="10">
        <v>0.1</v>
      </c>
      <c r="T170" s="10">
        <v>0.15</v>
      </c>
      <c r="U170" s="10">
        <v>2.94</v>
      </c>
      <c r="V170" s="10">
        <v>77.760000000000005</v>
      </c>
      <c r="W170" s="10">
        <v>5.61</v>
      </c>
      <c r="X170" s="10">
        <v>0.7</v>
      </c>
      <c r="Y170" s="10">
        <v>0.4</v>
      </c>
      <c r="Z170" s="10">
        <v>0.25</v>
      </c>
      <c r="AA170" s="10">
        <v>0.1</v>
      </c>
      <c r="AB170" s="11">
        <v>0.05</v>
      </c>
      <c r="AC170" s="9" t="s">
        <v>300</v>
      </c>
      <c r="AD170" s="10" t="s">
        <v>312</v>
      </c>
      <c r="AE170" s="10" t="s">
        <v>271</v>
      </c>
      <c r="AF170" s="11" t="s">
        <v>294</v>
      </c>
    </row>
    <row r="171" spans="1:32" x14ac:dyDescent="0.35">
      <c r="A171" t="s">
        <v>200</v>
      </c>
      <c r="B171" s="9" t="s">
        <v>304</v>
      </c>
      <c r="C171" s="10" t="s">
        <v>312</v>
      </c>
      <c r="D171" s="10" t="s">
        <v>271</v>
      </c>
      <c r="E171" s="11" t="s">
        <v>294</v>
      </c>
      <c r="F171" s="10"/>
      <c r="G171" t="s">
        <v>200</v>
      </c>
      <c r="H171" s="9">
        <v>0.28000000000000003</v>
      </c>
      <c r="I171" s="10">
        <v>6.1</v>
      </c>
      <c r="J171" s="10">
        <v>1.8220000000000001</v>
      </c>
      <c r="K171" s="10">
        <v>0.14399999999999999</v>
      </c>
      <c r="L171" s="10">
        <v>-4.0000000000000001E-3</v>
      </c>
      <c r="M171" s="10">
        <v>1.21</v>
      </c>
      <c r="N171" s="10">
        <v>75</v>
      </c>
      <c r="O171" s="20">
        <v>369.84129999999999</v>
      </c>
      <c r="P171" s="10">
        <v>0.01</v>
      </c>
      <c r="Q171" s="10">
        <v>11.89</v>
      </c>
      <c r="R171" s="10">
        <v>0.93</v>
      </c>
      <c r="S171" s="10">
        <v>0.12</v>
      </c>
      <c r="T171" s="10">
        <v>0.19</v>
      </c>
      <c r="U171" s="10">
        <v>2.99</v>
      </c>
      <c r="V171" s="10">
        <v>75.88</v>
      </c>
      <c r="W171" s="10">
        <v>6.42</v>
      </c>
      <c r="X171" s="10">
        <v>0.74</v>
      </c>
      <c r="Y171" s="10">
        <v>0.42</v>
      </c>
      <c r="Z171" s="10">
        <v>0.26</v>
      </c>
      <c r="AA171" s="10">
        <v>0.11</v>
      </c>
      <c r="AB171" s="11">
        <v>0.05</v>
      </c>
      <c r="AC171" s="9" t="s">
        <v>304</v>
      </c>
      <c r="AD171" s="10" t="s">
        <v>312</v>
      </c>
      <c r="AE171" s="10" t="s">
        <v>271</v>
      </c>
      <c r="AF171" s="11" t="s">
        <v>294</v>
      </c>
    </row>
    <row r="172" spans="1:32" x14ac:dyDescent="0.35">
      <c r="A172" t="s">
        <v>201</v>
      </c>
      <c r="B172" s="9" t="s">
        <v>299</v>
      </c>
      <c r="C172" s="10" t="s">
        <v>312</v>
      </c>
      <c r="D172" s="10" t="s">
        <v>272</v>
      </c>
      <c r="E172" s="11" t="s">
        <v>296</v>
      </c>
      <c r="F172" s="10"/>
      <c r="G172" t="s">
        <v>201</v>
      </c>
      <c r="H172" s="9">
        <v>0.26</v>
      </c>
      <c r="I172" s="10">
        <v>4.5</v>
      </c>
      <c r="J172" s="10">
        <v>1.579</v>
      </c>
      <c r="K172" s="10">
        <v>0.126</v>
      </c>
      <c r="L172" s="10">
        <v>-3.0000000000000001E-3</v>
      </c>
      <c r="M172" s="10">
        <v>1.48</v>
      </c>
      <c r="N172" s="10">
        <v>85</v>
      </c>
      <c r="O172" s="20">
        <v>389</v>
      </c>
      <c r="P172" s="10">
        <v>0.01</v>
      </c>
      <c r="Q172" s="10">
        <v>11.01</v>
      </c>
      <c r="R172" s="10">
        <v>0.78</v>
      </c>
      <c r="S172" s="10">
        <v>0.1</v>
      </c>
      <c r="T172" s="10">
        <v>0.16</v>
      </c>
      <c r="U172" s="10">
        <v>2.84</v>
      </c>
      <c r="V172" s="10">
        <v>78.290000000000006</v>
      </c>
      <c r="W172" s="10">
        <v>5.3</v>
      </c>
      <c r="X172" s="10">
        <v>0.71</v>
      </c>
      <c r="Y172" s="10">
        <v>0.4</v>
      </c>
      <c r="Z172" s="10">
        <v>0.26</v>
      </c>
      <c r="AA172" s="10">
        <v>0.1</v>
      </c>
      <c r="AB172" s="11">
        <v>0.05</v>
      </c>
      <c r="AC172" s="9" t="s">
        <v>299</v>
      </c>
      <c r="AD172" s="10" t="s">
        <v>312</v>
      </c>
      <c r="AE172" s="10" t="s">
        <v>272</v>
      </c>
      <c r="AF172" s="11" t="s">
        <v>296</v>
      </c>
    </row>
    <row r="173" spans="1:32" x14ac:dyDescent="0.35">
      <c r="A173" t="s">
        <v>202</v>
      </c>
      <c r="B173" s="9" t="s">
        <v>300</v>
      </c>
      <c r="C173" s="10" t="s">
        <v>312</v>
      </c>
      <c r="D173" s="10" t="s">
        <v>271</v>
      </c>
      <c r="E173" s="11" t="s">
        <v>294</v>
      </c>
      <c r="F173" s="10"/>
      <c r="G173" t="s">
        <v>202</v>
      </c>
      <c r="H173" s="9">
        <v>0.27</v>
      </c>
      <c r="I173" s="10">
        <v>5.4</v>
      </c>
      <c r="J173" s="10">
        <v>1.8420000000000001</v>
      </c>
      <c r="K173" s="10">
        <v>0.14099999999999999</v>
      </c>
      <c r="L173" s="10">
        <v>-4.0000000000000001E-3</v>
      </c>
      <c r="M173" s="10">
        <v>0.89</v>
      </c>
      <c r="N173" s="10">
        <v>78</v>
      </c>
      <c r="O173" s="20">
        <v>359.95690000000002</v>
      </c>
      <c r="P173" s="10">
        <v>0.01</v>
      </c>
      <c r="Q173" s="10">
        <v>11.81</v>
      </c>
      <c r="R173" s="10">
        <v>0.94</v>
      </c>
      <c r="S173" s="10">
        <v>0.11</v>
      </c>
      <c r="T173" s="10">
        <v>0.19</v>
      </c>
      <c r="U173" s="10">
        <v>3.01</v>
      </c>
      <c r="V173" s="10">
        <v>75.28</v>
      </c>
      <c r="W173" s="10">
        <v>7.04</v>
      </c>
      <c r="X173" s="10">
        <v>0.75</v>
      </c>
      <c r="Y173" s="10">
        <v>0.43</v>
      </c>
      <c r="Z173" s="10">
        <v>0.27</v>
      </c>
      <c r="AA173" s="10">
        <v>0.12</v>
      </c>
      <c r="AB173" s="11">
        <v>7.0000000000000007E-2</v>
      </c>
      <c r="AC173" s="9" t="s">
        <v>300</v>
      </c>
      <c r="AD173" s="10" t="s">
        <v>312</v>
      </c>
      <c r="AE173" s="10" t="s">
        <v>271</v>
      </c>
      <c r="AF173" s="11" t="s">
        <v>294</v>
      </c>
    </row>
    <row r="174" spans="1:32" x14ac:dyDescent="0.35">
      <c r="A174" t="s">
        <v>203</v>
      </c>
      <c r="B174" s="9" t="s">
        <v>300</v>
      </c>
      <c r="C174" s="10" t="s">
        <v>312</v>
      </c>
      <c r="D174" s="10" t="s">
        <v>271</v>
      </c>
      <c r="E174" s="11" t="s">
        <v>294</v>
      </c>
      <c r="F174" s="10"/>
      <c r="G174" t="s">
        <v>203</v>
      </c>
      <c r="H174" s="9">
        <v>0.24</v>
      </c>
      <c r="I174" s="10">
        <v>7.9</v>
      </c>
      <c r="J174" s="10">
        <v>1.9370000000000001</v>
      </c>
      <c r="K174" s="10">
        <v>0.14499999999999999</v>
      </c>
      <c r="L174" s="10">
        <v>-4.0000000000000001E-3</v>
      </c>
      <c r="M174" s="10">
        <v>1.1599999999999999</v>
      </c>
      <c r="N174" s="10">
        <v>70</v>
      </c>
      <c r="O174" s="20">
        <v>348.42509999999999</v>
      </c>
      <c r="P174" s="10">
        <v>0.01</v>
      </c>
      <c r="Q174" s="10">
        <v>11</v>
      </c>
      <c r="R174" s="10">
        <v>0.82</v>
      </c>
      <c r="S174" s="10">
        <v>0.08</v>
      </c>
      <c r="T174" s="10">
        <v>0.13</v>
      </c>
      <c r="U174" s="10">
        <v>3.05</v>
      </c>
      <c r="V174" s="10">
        <v>76.84</v>
      </c>
      <c r="W174" s="10">
        <v>6.51</v>
      </c>
      <c r="X174" s="10">
        <v>0.7</v>
      </c>
      <c r="Y174" s="10">
        <v>0.41</v>
      </c>
      <c r="Z174" s="10">
        <v>0.28000000000000003</v>
      </c>
      <c r="AA174" s="10">
        <v>0.11</v>
      </c>
      <c r="AB174" s="11">
        <v>7.0000000000000007E-2</v>
      </c>
      <c r="AC174" s="9" t="s">
        <v>300</v>
      </c>
      <c r="AD174" s="10" t="s">
        <v>312</v>
      </c>
      <c r="AE174" s="10" t="s">
        <v>271</v>
      </c>
      <c r="AF174" s="11" t="s">
        <v>294</v>
      </c>
    </row>
    <row r="175" spans="1:32" x14ac:dyDescent="0.35">
      <c r="A175" t="s">
        <v>204</v>
      </c>
      <c r="B175" s="9" t="s">
        <v>306</v>
      </c>
      <c r="C175" s="10" t="s">
        <v>312</v>
      </c>
      <c r="D175" s="10" t="s">
        <v>271</v>
      </c>
      <c r="E175" s="11" t="s">
        <v>295</v>
      </c>
      <c r="F175" s="10"/>
      <c r="G175" t="s">
        <v>204</v>
      </c>
      <c r="H175" s="9">
        <v>0.23</v>
      </c>
      <c r="I175" s="10">
        <v>6.7</v>
      </c>
      <c r="J175" s="10">
        <v>1.8620000000000001</v>
      </c>
      <c r="K175" s="10">
        <v>0.14799999999999999</v>
      </c>
      <c r="L175" s="10">
        <v>-2E-3</v>
      </c>
      <c r="M175" s="10">
        <v>1.04</v>
      </c>
      <c r="N175" s="10">
        <v>70</v>
      </c>
      <c r="O175" s="20">
        <v>376.43090000000001</v>
      </c>
      <c r="P175" s="10">
        <v>0.01</v>
      </c>
      <c r="Q175" s="10">
        <v>10.55</v>
      </c>
      <c r="R175" s="10">
        <v>0.61</v>
      </c>
      <c r="S175" s="10">
        <v>0.06</v>
      </c>
      <c r="T175" s="10">
        <v>0.08</v>
      </c>
      <c r="U175" s="10">
        <v>2.57</v>
      </c>
      <c r="V175" s="10">
        <v>77.12</v>
      </c>
      <c r="W175" s="10">
        <v>7.37</v>
      </c>
      <c r="X175" s="10">
        <v>0.7</v>
      </c>
      <c r="Y175" s="10">
        <v>0.43</v>
      </c>
      <c r="Z175" s="10">
        <v>0.35</v>
      </c>
      <c r="AA175" s="10">
        <v>0.12</v>
      </c>
      <c r="AB175" s="11">
        <v>0.05</v>
      </c>
      <c r="AC175" s="9" t="s">
        <v>306</v>
      </c>
      <c r="AD175" s="10" t="s">
        <v>312</v>
      </c>
      <c r="AE175" s="10" t="s">
        <v>271</v>
      </c>
      <c r="AF175" s="11" t="s">
        <v>295</v>
      </c>
    </row>
    <row r="176" spans="1:32" x14ac:dyDescent="0.35">
      <c r="A176" t="s">
        <v>205</v>
      </c>
      <c r="B176" s="9" t="s">
        <v>306</v>
      </c>
      <c r="C176" s="10" t="s">
        <v>312</v>
      </c>
      <c r="D176" s="10" t="s">
        <v>271</v>
      </c>
      <c r="E176" s="11" t="s">
        <v>295</v>
      </c>
      <c r="F176" s="10"/>
      <c r="G176" t="s">
        <v>205</v>
      </c>
      <c r="H176" s="9">
        <v>0.24</v>
      </c>
      <c r="I176" s="10">
        <v>7.9</v>
      </c>
      <c r="J176" s="10">
        <v>1.9610000000000001</v>
      </c>
      <c r="K176" s="10">
        <v>0.153</v>
      </c>
      <c r="L176" s="10">
        <v>-2E-3</v>
      </c>
      <c r="M176" s="10">
        <v>0.92</v>
      </c>
      <c r="N176" s="10">
        <v>71</v>
      </c>
      <c r="O176" s="20">
        <v>383.02049999999997</v>
      </c>
      <c r="P176" s="10">
        <v>0.01</v>
      </c>
      <c r="Q176" s="10">
        <v>10.87</v>
      </c>
      <c r="R176" s="10">
        <v>0.61</v>
      </c>
      <c r="S176" s="10">
        <v>0.05</v>
      </c>
      <c r="T176" s="10">
        <v>7.0000000000000007E-2</v>
      </c>
      <c r="U176" s="10">
        <v>2.61</v>
      </c>
      <c r="V176" s="10">
        <v>76.430000000000007</v>
      </c>
      <c r="W176" s="10">
        <v>7.73</v>
      </c>
      <c r="X176" s="10">
        <v>0.7</v>
      </c>
      <c r="Y176" s="10">
        <v>0.43</v>
      </c>
      <c r="Z176" s="10">
        <v>0.35</v>
      </c>
      <c r="AA176" s="10">
        <v>0.11</v>
      </c>
      <c r="AB176" s="11">
        <v>0.05</v>
      </c>
      <c r="AC176" s="9" t="s">
        <v>306</v>
      </c>
      <c r="AD176" s="10" t="s">
        <v>312</v>
      </c>
      <c r="AE176" s="10" t="s">
        <v>271</v>
      </c>
      <c r="AF176" s="11" t="s">
        <v>295</v>
      </c>
    </row>
    <row r="177" spans="1:32" x14ac:dyDescent="0.35">
      <c r="A177" t="s">
        <v>206</v>
      </c>
      <c r="B177" s="9" t="s">
        <v>307</v>
      </c>
      <c r="C177" s="10" t="s">
        <v>312</v>
      </c>
      <c r="D177" s="10" t="s">
        <v>271</v>
      </c>
      <c r="E177" s="11" t="s">
        <v>295</v>
      </c>
      <c r="F177" s="10"/>
      <c r="G177" t="s">
        <v>206</v>
      </c>
      <c r="H177" s="9">
        <v>0.34</v>
      </c>
      <c r="I177" s="10">
        <v>6.7</v>
      </c>
      <c r="J177" s="10">
        <v>1.8939999999999999</v>
      </c>
      <c r="K177" s="10">
        <v>0.127</v>
      </c>
      <c r="L177" s="10">
        <v>-2E-3</v>
      </c>
      <c r="M177" s="10">
        <v>0.81</v>
      </c>
      <c r="N177" s="10">
        <v>80</v>
      </c>
      <c r="O177" s="20">
        <v>289.11869999999999</v>
      </c>
      <c r="P177" s="10">
        <v>0.01</v>
      </c>
      <c r="Q177" s="10">
        <v>13.62</v>
      </c>
      <c r="R177" s="10">
        <v>1</v>
      </c>
      <c r="S177" s="10">
        <v>0.04</v>
      </c>
      <c r="T177" s="10">
        <v>0.08</v>
      </c>
      <c r="U177" s="10">
        <v>2.1800000000000002</v>
      </c>
      <c r="V177" s="10">
        <v>70.84</v>
      </c>
      <c r="W177" s="10">
        <v>10.55</v>
      </c>
      <c r="X177" s="10">
        <v>0.74</v>
      </c>
      <c r="Y177" s="10">
        <v>0.4</v>
      </c>
      <c r="Z177" s="10">
        <v>0.33</v>
      </c>
      <c r="AA177" s="10">
        <v>0.14000000000000001</v>
      </c>
      <c r="AB177" s="11">
        <v>7.0000000000000007E-2</v>
      </c>
      <c r="AC177" s="9" t="s">
        <v>307</v>
      </c>
      <c r="AD177" s="10" t="s">
        <v>312</v>
      </c>
      <c r="AE177" s="10" t="s">
        <v>271</v>
      </c>
      <c r="AF177" s="11" t="s">
        <v>295</v>
      </c>
    </row>
    <row r="178" spans="1:32" x14ac:dyDescent="0.35">
      <c r="A178" t="s">
        <v>207</v>
      </c>
      <c r="B178" s="9" t="s">
        <v>300</v>
      </c>
      <c r="C178" s="10" t="s">
        <v>312</v>
      </c>
      <c r="D178" s="10" t="s">
        <v>271</v>
      </c>
      <c r="E178" s="11" t="s">
        <v>294</v>
      </c>
      <c r="F178" s="10"/>
      <c r="G178" t="s">
        <v>207</v>
      </c>
      <c r="H178" s="9">
        <v>0.27</v>
      </c>
      <c r="I178" s="10">
        <v>7.3</v>
      </c>
      <c r="J178" s="10">
        <v>1.988</v>
      </c>
      <c r="K178" s="10">
        <v>0.14899999999999999</v>
      </c>
      <c r="L178" s="10">
        <v>-4.0000000000000001E-3</v>
      </c>
      <c r="M178" s="10">
        <v>1.1100000000000001</v>
      </c>
      <c r="N178" s="10">
        <v>72</v>
      </c>
      <c r="O178" s="20">
        <v>376.43090000000001</v>
      </c>
      <c r="P178" s="10">
        <v>0.01</v>
      </c>
      <c r="Q178" s="10">
        <v>11.59</v>
      </c>
      <c r="R178" s="10">
        <v>0.94</v>
      </c>
      <c r="S178" s="10">
        <v>0.09</v>
      </c>
      <c r="T178" s="10">
        <v>0.14000000000000001</v>
      </c>
      <c r="U178" s="10">
        <v>3</v>
      </c>
      <c r="V178" s="10">
        <v>75.94</v>
      </c>
      <c r="W178" s="10">
        <v>6.73</v>
      </c>
      <c r="X178" s="10">
        <v>0.71</v>
      </c>
      <c r="Y178" s="10">
        <v>0.42</v>
      </c>
      <c r="Z178" s="10">
        <v>0.27</v>
      </c>
      <c r="AA178" s="10">
        <v>0.11</v>
      </c>
      <c r="AB178" s="11">
        <v>0.05</v>
      </c>
      <c r="AC178" s="9" t="s">
        <v>300</v>
      </c>
      <c r="AD178" s="10" t="s">
        <v>312</v>
      </c>
      <c r="AE178" s="10" t="s">
        <v>271</v>
      </c>
      <c r="AF178" s="11" t="s">
        <v>294</v>
      </c>
    </row>
    <row r="179" spans="1:32" x14ac:dyDescent="0.35">
      <c r="A179" t="s">
        <v>208</v>
      </c>
      <c r="B179" s="9" t="s">
        <v>299</v>
      </c>
      <c r="C179" s="10" t="s">
        <v>312</v>
      </c>
      <c r="D179" s="10" t="s">
        <v>272</v>
      </c>
      <c r="E179" s="11" t="s">
        <v>295</v>
      </c>
      <c r="F179" s="10"/>
      <c r="G179" t="s">
        <v>208</v>
      </c>
      <c r="H179" s="9">
        <v>0.31</v>
      </c>
      <c r="I179" s="10">
        <v>5</v>
      </c>
      <c r="J179" s="10">
        <v>1.7549999999999999</v>
      </c>
      <c r="K179" s="10">
        <v>0.105</v>
      </c>
      <c r="L179" s="10">
        <v>-0.02</v>
      </c>
      <c r="M179" s="10">
        <v>0.74</v>
      </c>
      <c r="N179" s="10">
        <v>87</v>
      </c>
      <c r="O179" s="20">
        <v>242.1678</v>
      </c>
      <c r="P179" s="10">
        <v>0.02</v>
      </c>
      <c r="Q179" s="10">
        <v>14.39</v>
      </c>
      <c r="R179" s="10">
        <v>1.43</v>
      </c>
      <c r="S179" s="10">
        <v>0.09</v>
      </c>
      <c r="T179" s="10">
        <v>0.18</v>
      </c>
      <c r="U179" s="10">
        <v>2.14</v>
      </c>
      <c r="V179" s="10">
        <v>70.27</v>
      </c>
      <c r="W179" s="10">
        <v>9.9</v>
      </c>
      <c r="X179" s="10">
        <v>0.69</v>
      </c>
      <c r="Y179" s="10">
        <v>0.4</v>
      </c>
      <c r="Z179" s="10">
        <v>0.31</v>
      </c>
      <c r="AA179" s="10">
        <v>0.12</v>
      </c>
      <c r="AB179" s="11">
        <v>0.06</v>
      </c>
      <c r="AC179" s="9" t="s">
        <v>299</v>
      </c>
      <c r="AD179" s="10" t="s">
        <v>312</v>
      </c>
      <c r="AE179" s="10" t="s">
        <v>272</v>
      </c>
      <c r="AF179" s="11" t="s">
        <v>295</v>
      </c>
    </row>
    <row r="180" spans="1:32" x14ac:dyDescent="0.35">
      <c r="A180" t="s">
        <v>209</v>
      </c>
      <c r="B180" s="9" t="s">
        <v>309</v>
      </c>
      <c r="C180" s="10" t="s">
        <v>312</v>
      </c>
      <c r="D180" s="10" t="s">
        <v>271</v>
      </c>
      <c r="E180" s="11" t="s">
        <v>294</v>
      </c>
      <c r="F180" s="10"/>
      <c r="G180" t="s">
        <v>209</v>
      </c>
      <c r="H180" s="9">
        <v>0.31</v>
      </c>
      <c r="I180" s="10">
        <v>6.3</v>
      </c>
      <c r="J180" s="10">
        <v>1.915</v>
      </c>
      <c r="K180" s="10">
        <v>0.14099999999999999</v>
      </c>
      <c r="L180" s="10">
        <v>-2E-3</v>
      </c>
      <c r="M180" s="10">
        <v>0.67</v>
      </c>
      <c r="N180" s="10">
        <v>59</v>
      </c>
      <c r="O180" s="20">
        <v>307.24009999999998</v>
      </c>
      <c r="P180" s="10">
        <v>0.01</v>
      </c>
      <c r="Q180" s="10">
        <v>11.68</v>
      </c>
      <c r="R180" s="10">
        <v>0.98</v>
      </c>
      <c r="S180" s="10">
        <v>7.0000000000000007E-2</v>
      </c>
      <c r="T180" s="10">
        <v>0.13</v>
      </c>
      <c r="U180" s="10">
        <v>3.15</v>
      </c>
      <c r="V180" s="10">
        <v>76.16</v>
      </c>
      <c r="W180" s="10">
        <v>6.31</v>
      </c>
      <c r="X180" s="10">
        <v>0.68</v>
      </c>
      <c r="Y180" s="10">
        <v>0.42</v>
      </c>
      <c r="Z180" s="10">
        <v>0.25</v>
      </c>
      <c r="AA180" s="10">
        <v>0.11</v>
      </c>
      <c r="AB180" s="11">
        <v>0.04</v>
      </c>
      <c r="AC180" s="9" t="s">
        <v>309</v>
      </c>
      <c r="AD180" s="10" t="s">
        <v>312</v>
      </c>
      <c r="AE180" s="10" t="s">
        <v>271</v>
      </c>
      <c r="AF180" s="11" t="s">
        <v>294</v>
      </c>
    </row>
    <row r="181" spans="1:32" x14ac:dyDescent="0.35">
      <c r="A181" t="s">
        <v>210</v>
      </c>
      <c r="B181" s="9" t="s">
        <v>300</v>
      </c>
      <c r="C181" s="10" t="s">
        <v>312</v>
      </c>
      <c r="D181" s="10" t="s">
        <v>271</v>
      </c>
      <c r="E181" s="11" t="s">
        <v>294</v>
      </c>
      <c r="F181" s="10"/>
      <c r="G181" t="s">
        <v>210</v>
      </c>
      <c r="H181" s="9">
        <v>0.25</v>
      </c>
      <c r="I181" s="10">
        <v>5.2</v>
      </c>
      <c r="J181" s="10">
        <v>1.9339999999999999</v>
      </c>
      <c r="K181" s="10">
        <v>0.14899999999999999</v>
      </c>
      <c r="L181" s="10">
        <v>-4.0000000000000001E-3</v>
      </c>
      <c r="M181" s="10">
        <v>0.86</v>
      </c>
      <c r="N181" s="10">
        <v>75</v>
      </c>
      <c r="O181" s="20">
        <v>355.0147</v>
      </c>
      <c r="P181" s="10">
        <v>0.01</v>
      </c>
      <c r="Q181" s="10">
        <v>12.08</v>
      </c>
      <c r="R181" s="10">
        <v>1</v>
      </c>
      <c r="S181" s="10">
        <v>0.09</v>
      </c>
      <c r="T181" s="10">
        <v>0.16</v>
      </c>
      <c r="U181" s="10">
        <v>3.02</v>
      </c>
      <c r="V181" s="10">
        <v>75.3</v>
      </c>
      <c r="W181" s="10">
        <v>6.8</v>
      </c>
      <c r="X181" s="10">
        <v>0.72</v>
      </c>
      <c r="Y181" s="10">
        <v>0.41</v>
      </c>
      <c r="Z181" s="10">
        <v>0.26</v>
      </c>
      <c r="AA181" s="10">
        <v>0.1</v>
      </c>
      <c r="AB181" s="11">
        <v>0.05</v>
      </c>
      <c r="AC181" s="9" t="s">
        <v>300</v>
      </c>
      <c r="AD181" s="10" t="s">
        <v>312</v>
      </c>
      <c r="AE181" s="10" t="s">
        <v>271</v>
      </c>
      <c r="AF181" s="11" t="s">
        <v>294</v>
      </c>
    </row>
    <row r="182" spans="1:32" x14ac:dyDescent="0.35">
      <c r="A182" t="s">
        <v>211</v>
      </c>
      <c r="B182" s="9" t="s">
        <v>310</v>
      </c>
      <c r="C182" s="10" t="s">
        <v>312</v>
      </c>
      <c r="D182" s="10" t="s">
        <v>272</v>
      </c>
      <c r="E182" s="11" t="s">
        <v>295</v>
      </c>
      <c r="F182" s="10"/>
      <c r="G182" t="s">
        <v>211</v>
      </c>
      <c r="H182" s="9">
        <v>0.33</v>
      </c>
      <c r="I182" s="10">
        <v>5</v>
      </c>
      <c r="J182" s="10">
        <v>1.7969999999999999</v>
      </c>
      <c r="K182" s="10">
        <v>0.127</v>
      </c>
      <c r="L182" s="10">
        <v>-1E-3</v>
      </c>
      <c r="M182" s="10">
        <v>0.48</v>
      </c>
      <c r="N182" s="10">
        <v>88</v>
      </c>
      <c r="O182" s="20">
        <v>297.35570000000001</v>
      </c>
      <c r="P182" s="10">
        <v>0.01</v>
      </c>
      <c r="Q182" s="10">
        <v>13.95</v>
      </c>
      <c r="R182" s="10">
        <v>1.04</v>
      </c>
      <c r="S182" s="10">
        <v>0.04</v>
      </c>
      <c r="T182" s="10">
        <v>0.08</v>
      </c>
      <c r="U182" s="10">
        <v>2.16</v>
      </c>
      <c r="V182" s="10">
        <v>70.34</v>
      </c>
      <c r="W182" s="10">
        <v>10.56</v>
      </c>
      <c r="X182" s="10">
        <v>0.76</v>
      </c>
      <c r="Y182" s="10">
        <v>0.4</v>
      </c>
      <c r="Z182" s="10">
        <v>0.33</v>
      </c>
      <c r="AA182" s="10">
        <v>0.13</v>
      </c>
      <c r="AB182" s="11">
        <v>0.06</v>
      </c>
      <c r="AC182" s="9" t="s">
        <v>310</v>
      </c>
      <c r="AD182" s="10" t="s">
        <v>312</v>
      </c>
      <c r="AE182" s="10" t="s">
        <v>272</v>
      </c>
      <c r="AF182" s="11" t="s">
        <v>295</v>
      </c>
    </row>
    <row r="183" spans="1:32" x14ac:dyDescent="0.35">
      <c r="A183" t="s">
        <v>212</v>
      </c>
      <c r="B183" s="9" t="s">
        <v>305</v>
      </c>
      <c r="C183" s="10" t="s">
        <v>312</v>
      </c>
      <c r="D183" s="10" t="s">
        <v>271</v>
      </c>
      <c r="E183" s="11" t="s">
        <v>295</v>
      </c>
      <c r="F183" s="10"/>
      <c r="G183" t="s">
        <v>212</v>
      </c>
      <c r="H183" s="9">
        <v>0.31</v>
      </c>
      <c r="I183" s="10">
        <v>5</v>
      </c>
      <c r="J183" s="10">
        <v>1.681</v>
      </c>
      <c r="K183" s="10">
        <v>0.11799999999999999</v>
      </c>
      <c r="L183" s="10">
        <v>-2E-3</v>
      </c>
      <c r="M183" s="10">
        <v>0.85</v>
      </c>
      <c r="N183" s="10">
        <v>84</v>
      </c>
      <c r="O183" s="20">
        <v>303.1216</v>
      </c>
      <c r="P183" s="10">
        <v>0.01</v>
      </c>
      <c r="Q183" s="10">
        <v>11.14</v>
      </c>
      <c r="R183" s="10">
        <v>0.56999999999999995</v>
      </c>
      <c r="S183" s="10">
        <v>0.05</v>
      </c>
      <c r="T183" s="10">
        <v>7.0000000000000007E-2</v>
      </c>
      <c r="U183" s="10">
        <v>2.46</v>
      </c>
      <c r="V183" s="10">
        <v>75.58</v>
      </c>
      <c r="W183" s="10">
        <v>8.44</v>
      </c>
      <c r="X183" s="10">
        <v>0.71</v>
      </c>
      <c r="Y183" s="10">
        <v>0.42</v>
      </c>
      <c r="Z183" s="10">
        <v>0.4</v>
      </c>
      <c r="AA183" s="10">
        <v>0.11</v>
      </c>
      <c r="AB183" s="11">
        <v>0.04</v>
      </c>
      <c r="AC183" s="9" t="s">
        <v>305</v>
      </c>
      <c r="AD183" s="10" t="s">
        <v>312</v>
      </c>
      <c r="AE183" s="10" t="s">
        <v>271</v>
      </c>
      <c r="AF183" s="11" t="s">
        <v>295</v>
      </c>
    </row>
    <row r="184" spans="1:32" x14ac:dyDescent="0.35">
      <c r="A184" t="s">
        <v>213</v>
      </c>
      <c r="B184" s="9" t="s">
        <v>299</v>
      </c>
      <c r="C184" s="10" t="s">
        <v>312</v>
      </c>
      <c r="D184" s="10" t="s">
        <v>272</v>
      </c>
      <c r="E184" s="11" t="s">
        <v>296</v>
      </c>
      <c r="F184" s="10"/>
      <c r="G184" t="s">
        <v>213</v>
      </c>
      <c r="H184" s="9">
        <v>0.26</v>
      </c>
      <c r="I184" s="10">
        <v>5</v>
      </c>
      <c r="J184" s="10">
        <v>1.742</v>
      </c>
      <c r="K184" s="10">
        <v>0.158</v>
      </c>
      <c r="L184" s="10">
        <v>-5.0000000000000001E-3</v>
      </c>
      <c r="M184" s="10">
        <v>1.32</v>
      </c>
      <c r="N184" s="10">
        <v>87</v>
      </c>
      <c r="O184" s="20">
        <v>433.26619999999997</v>
      </c>
      <c r="P184" s="10">
        <v>0.01</v>
      </c>
      <c r="Q184" s="10">
        <v>13.18</v>
      </c>
      <c r="R184" s="10">
        <v>1.1399999999999999</v>
      </c>
      <c r="S184" s="10">
        <v>0.15</v>
      </c>
      <c r="T184" s="10">
        <v>0.24</v>
      </c>
      <c r="U184" s="10">
        <v>3.07</v>
      </c>
      <c r="V184" s="10">
        <v>75.34</v>
      </c>
      <c r="W184" s="10">
        <v>5.29</v>
      </c>
      <c r="X184" s="10">
        <v>0.7</v>
      </c>
      <c r="Y184" s="10">
        <v>0.44</v>
      </c>
      <c r="Z184" s="10">
        <v>0.26</v>
      </c>
      <c r="AA184" s="10">
        <v>0.12</v>
      </c>
      <c r="AB184" s="11">
        <v>0.06</v>
      </c>
      <c r="AC184" s="9" t="s">
        <v>299</v>
      </c>
      <c r="AD184" s="10" t="s">
        <v>312</v>
      </c>
      <c r="AE184" s="10" t="s">
        <v>272</v>
      </c>
      <c r="AF184" s="11" t="s">
        <v>296</v>
      </c>
    </row>
    <row r="185" spans="1:32" x14ac:dyDescent="0.35">
      <c r="A185" t="s">
        <v>214</v>
      </c>
      <c r="B185" s="9" t="s">
        <v>300</v>
      </c>
      <c r="C185" s="10" t="s">
        <v>312</v>
      </c>
      <c r="D185" s="10" t="s">
        <v>271</v>
      </c>
      <c r="E185" s="11" t="s">
        <v>294</v>
      </c>
      <c r="F185" s="10"/>
      <c r="G185" t="s">
        <v>214</v>
      </c>
      <c r="H185" s="9">
        <v>0.3</v>
      </c>
      <c r="I185" s="10">
        <v>7.8</v>
      </c>
      <c r="J185" s="10">
        <v>1.9870000000000001</v>
      </c>
      <c r="K185" s="10">
        <v>0.14499999999999999</v>
      </c>
      <c r="L185" s="10">
        <v>-2E-3</v>
      </c>
      <c r="M185" s="10">
        <v>0.73</v>
      </c>
      <c r="N185" s="10">
        <v>63</v>
      </c>
      <c r="O185" s="20">
        <v>336.06959999999998</v>
      </c>
      <c r="P185" s="10">
        <v>0.01</v>
      </c>
      <c r="Q185" s="10">
        <v>11.49</v>
      </c>
      <c r="R185" s="10">
        <v>0.91</v>
      </c>
      <c r="S185" s="10">
        <v>7.0000000000000007E-2</v>
      </c>
      <c r="T185" s="10">
        <v>0.12</v>
      </c>
      <c r="U185" s="10">
        <v>2.98</v>
      </c>
      <c r="V185" s="10">
        <v>75.56</v>
      </c>
      <c r="W185" s="10">
        <v>7.31</v>
      </c>
      <c r="X185" s="10">
        <v>0.72</v>
      </c>
      <c r="Y185" s="10">
        <v>0.41</v>
      </c>
      <c r="Z185" s="10">
        <v>0.28999999999999998</v>
      </c>
      <c r="AA185" s="10">
        <v>0.1</v>
      </c>
      <c r="AB185" s="11">
        <v>0.03</v>
      </c>
      <c r="AC185" s="9" t="s">
        <v>300</v>
      </c>
      <c r="AD185" s="10" t="s">
        <v>312</v>
      </c>
      <c r="AE185" s="10" t="s">
        <v>271</v>
      </c>
      <c r="AF185" s="11" t="s">
        <v>294</v>
      </c>
    </row>
    <row r="186" spans="1:32" x14ac:dyDescent="0.35">
      <c r="A186" t="s">
        <v>215</v>
      </c>
      <c r="B186" s="9" t="s">
        <v>299</v>
      </c>
      <c r="C186" s="10" t="s">
        <v>312</v>
      </c>
      <c r="D186" s="10" t="s">
        <v>272</v>
      </c>
      <c r="E186" s="11" t="s">
        <v>295</v>
      </c>
      <c r="F186" s="10"/>
      <c r="G186" t="s">
        <v>215</v>
      </c>
      <c r="H186" s="9">
        <v>0.39</v>
      </c>
      <c r="I186" s="10">
        <v>7.6</v>
      </c>
      <c r="J186" s="10">
        <v>1.772</v>
      </c>
      <c r="K186" s="10">
        <v>0.126</v>
      </c>
      <c r="L186" s="10">
        <v>-2E-3</v>
      </c>
      <c r="M186" s="10">
        <v>1</v>
      </c>
      <c r="N186" s="10">
        <v>79</v>
      </c>
      <c r="O186" s="20">
        <v>263.584</v>
      </c>
      <c r="P186" s="10">
        <v>0.01</v>
      </c>
      <c r="Q186" s="10">
        <v>13.37</v>
      </c>
      <c r="R186" s="10">
        <v>1.07</v>
      </c>
      <c r="S186" s="10">
        <v>7.0000000000000007E-2</v>
      </c>
      <c r="T186" s="10">
        <v>0.12</v>
      </c>
      <c r="U186" s="10">
        <v>2.2200000000000002</v>
      </c>
      <c r="V186" s="10">
        <v>70.86</v>
      </c>
      <c r="W186" s="10">
        <v>10.61</v>
      </c>
      <c r="X186" s="10">
        <v>0.74</v>
      </c>
      <c r="Y186" s="10">
        <v>0.41</v>
      </c>
      <c r="Z186" s="10">
        <v>0.36</v>
      </c>
      <c r="AA186" s="10">
        <v>0.12</v>
      </c>
      <c r="AB186" s="11">
        <v>0.05</v>
      </c>
      <c r="AC186" s="9" t="s">
        <v>299</v>
      </c>
      <c r="AD186" s="10" t="s">
        <v>312</v>
      </c>
      <c r="AE186" s="10" t="s">
        <v>272</v>
      </c>
      <c r="AF186" s="11" t="s">
        <v>295</v>
      </c>
    </row>
    <row r="187" spans="1:32" x14ac:dyDescent="0.35">
      <c r="A187" t="s">
        <v>216</v>
      </c>
      <c r="B187" s="9" t="s">
        <v>299</v>
      </c>
      <c r="C187" s="10" t="s">
        <v>312</v>
      </c>
      <c r="D187" s="10" t="s">
        <v>272</v>
      </c>
      <c r="E187" s="11" t="s">
        <v>295</v>
      </c>
      <c r="F187" s="10"/>
      <c r="G187" t="s">
        <v>216</v>
      </c>
      <c r="H187" s="9">
        <v>0.43</v>
      </c>
      <c r="I187" s="10">
        <v>7.5</v>
      </c>
      <c r="J187" s="10">
        <v>1.75</v>
      </c>
      <c r="K187" s="10">
        <v>0.14199999999999999</v>
      </c>
      <c r="L187" s="10">
        <v>-1E-3</v>
      </c>
      <c r="M187" s="10">
        <v>1.1499999999999999</v>
      </c>
      <c r="N187" s="10">
        <v>82</v>
      </c>
      <c r="O187" s="20">
        <v>311.35859999999997</v>
      </c>
      <c r="P187" s="10">
        <v>0.01</v>
      </c>
      <c r="Q187" s="10">
        <v>11.45</v>
      </c>
      <c r="R187" s="10">
        <v>0.61</v>
      </c>
      <c r="S187" s="10">
        <v>0.04</v>
      </c>
      <c r="T187" s="10">
        <v>7.0000000000000007E-2</v>
      </c>
      <c r="U187" s="10">
        <v>2.31</v>
      </c>
      <c r="V187" s="10">
        <v>75.510000000000005</v>
      </c>
      <c r="W187" s="10">
        <v>8.27</v>
      </c>
      <c r="X187" s="10">
        <v>0.75</v>
      </c>
      <c r="Y187" s="10">
        <v>0.42</v>
      </c>
      <c r="Z187" s="10">
        <v>0.4</v>
      </c>
      <c r="AA187" s="10">
        <v>0.12</v>
      </c>
      <c r="AB187" s="11">
        <v>0.05</v>
      </c>
      <c r="AC187" s="9" t="s">
        <v>299</v>
      </c>
      <c r="AD187" s="10" t="s">
        <v>312</v>
      </c>
      <c r="AE187" s="10" t="s">
        <v>272</v>
      </c>
      <c r="AF187" s="11" t="s">
        <v>295</v>
      </c>
    </row>
    <row r="188" spans="1:32" x14ac:dyDescent="0.35">
      <c r="A188" t="s">
        <v>217</v>
      </c>
      <c r="B188" s="9" t="s">
        <v>304</v>
      </c>
      <c r="C188" s="10" t="s">
        <v>312</v>
      </c>
      <c r="D188" s="10" t="s">
        <v>271</v>
      </c>
      <c r="E188" s="11" t="s">
        <v>294</v>
      </c>
      <c r="F188" s="10"/>
      <c r="G188" t="s">
        <v>217</v>
      </c>
      <c r="H188" s="9">
        <v>0.33</v>
      </c>
      <c r="I188" s="10">
        <v>8.1</v>
      </c>
      <c r="J188" s="10">
        <v>1.827</v>
      </c>
      <c r="K188" s="10">
        <v>0.13100000000000001</v>
      </c>
      <c r="L188" s="10">
        <v>-3.0000000000000001E-3</v>
      </c>
      <c r="M188" s="10">
        <v>0.68</v>
      </c>
      <c r="N188" s="10">
        <v>67</v>
      </c>
      <c r="O188" s="20">
        <v>308.88749999999999</v>
      </c>
      <c r="P188" s="10">
        <v>0.01</v>
      </c>
      <c r="Q188" s="10">
        <v>10.67</v>
      </c>
      <c r="R188" s="10">
        <v>0.78</v>
      </c>
      <c r="S188" s="10">
        <v>0.08</v>
      </c>
      <c r="T188" s="10">
        <v>0.13</v>
      </c>
      <c r="U188" s="10">
        <v>3.1</v>
      </c>
      <c r="V188" s="10">
        <v>76.22</v>
      </c>
      <c r="W188" s="10">
        <v>7.41</v>
      </c>
      <c r="X188" s="10">
        <v>0.71</v>
      </c>
      <c r="Y188" s="10">
        <v>0.43</v>
      </c>
      <c r="Z188" s="10">
        <v>0.28000000000000003</v>
      </c>
      <c r="AA188" s="10">
        <v>0.12</v>
      </c>
      <c r="AB188" s="11">
        <v>0.05</v>
      </c>
      <c r="AC188" s="9" t="s">
        <v>304</v>
      </c>
      <c r="AD188" s="10" t="s">
        <v>312</v>
      </c>
      <c r="AE188" s="10" t="s">
        <v>271</v>
      </c>
      <c r="AF188" s="11" t="s">
        <v>294</v>
      </c>
    </row>
    <row r="189" spans="1:32" x14ac:dyDescent="0.35">
      <c r="A189" t="s">
        <v>218</v>
      </c>
      <c r="B189" s="9" t="s">
        <v>299</v>
      </c>
      <c r="C189" s="10" t="s">
        <v>313</v>
      </c>
      <c r="D189" s="10" t="s">
        <v>272</v>
      </c>
      <c r="E189" s="11" t="s">
        <v>294</v>
      </c>
      <c r="F189" s="10"/>
      <c r="G189" t="s">
        <v>218</v>
      </c>
      <c r="H189" s="9">
        <v>0.25</v>
      </c>
      <c r="I189" s="10">
        <v>7.1</v>
      </c>
      <c r="J189" s="10">
        <v>1.8480000000000001</v>
      </c>
      <c r="K189" s="10">
        <v>0.13</v>
      </c>
      <c r="L189" s="10">
        <v>-5.0000000000000001E-3</v>
      </c>
      <c r="M189" s="10">
        <v>0.45</v>
      </c>
      <c r="N189" s="10">
        <v>72</v>
      </c>
      <c r="O189" s="20">
        <v>361.60429999999997</v>
      </c>
      <c r="P189" s="10">
        <v>0.01</v>
      </c>
      <c r="Q189" s="10">
        <v>11.01</v>
      </c>
      <c r="R189" s="10">
        <v>0.9</v>
      </c>
      <c r="S189" s="10">
        <v>0.06</v>
      </c>
      <c r="T189" s="10">
        <v>0.09</v>
      </c>
      <c r="U189" s="10">
        <v>3.5</v>
      </c>
      <c r="V189" s="10">
        <v>76.91</v>
      </c>
      <c r="W189" s="10">
        <v>6.06</v>
      </c>
      <c r="X189" s="10">
        <v>0.7</v>
      </c>
      <c r="Y189" s="10">
        <v>0.39</v>
      </c>
      <c r="Z189" s="10">
        <v>0.22</v>
      </c>
      <c r="AA189" s="10">
        <v>0.11</v>
      </c>
      <c r="AB189" s="11">
        <v>0.05</v>
      </c>
      <c r="AC189" s="9" t="s">
        <v>299</v>
      </c>
      <c r="AD189" s="10" t="s">
        <v>313</v>
      </c>
      <c r="AE189" s="10" t="s">
        <v>272</v>
      </c>
      <c r="AF189" s="11" t="s">
        <v>294</v>
      </c>
    </row>
    <row r="190" spans="1:32" x14ac:dyDescent="0.35">
      <c r="A190" t="s">
        <v>219</v>
      </c>
      <c r="B190" s="9" t="s">
        <v>299</v>
      </c>
      <c r="C190" s="10" t="s">
        <v>312</v>
      </c>
      <c r="D190" s="10" t="s">
        <v>272</v>
      </c>
      <c r="E190" s="11" t="s">
        <v>295</v>
      </c>
      <c r="F190" s="10"/>
      <c r="G190" t="s">
        <v>219</v>
      </c>
      <c r="H190" s="9">
        <v>0.35</v>
      </c>
      <c r="I190" s="10">
        <v>6.5</v>
      </c>
      <c r="J190" s="10">
        <v>1.776</v>
      </c>
      <c r="K190" s="10">
        <v>0.13800000000000001</v>
      </c>
      <c r="L190" s="10">
        <v>-2E-3</v>
      </c>
      <c r="M190" s="10">
        <v>1.01</v>
      </c>
      <c r="N190" s="10">
        <v>86</v>
      </c>
      <c r="O190" s="20">
        <v>308.88749999999999</v>
      </c>
      <c r="P190" s="10">
        <v>0.01</v>
      </c>
      <c r="Q190" s="10">
        <v>11.67</v>
      </c>
      <c r="R190" s="10">
        <v>0.61</v>
      </c>
      <c r="S190" s="10">
        <v>0.05</v>
      </c>
      <c r="T190" s="10">
        <v>7.0000000000000007E-2</v>
      </c>
      <c r="U190" s="10">
        <v>2.36</v>
      </c>
      <c r="V190" s="10">
        <v>75.13</v>
      </c>
      <c r="W190" s="10">
        <v>8.43</v>
      </c>
      <c r="X190" s="10">
        <v>0.75</v>
      </c>
      <c r="Y190" s="10">
        <v>0.41</v>
      </c>
      <c r="Z190" s="10">
        <v>0.37</v>
      </c>
      <c r="AA190" s="10">
        <v>0.11</v>
      </c>
      <c r="AB190" s="11">
        <v>0.05</v>
      </c>
      <c r="AC190" s="9" t="s">
        <v>299</v>
      </c>
      <c r="AD190" s="10" t="s">
        <v>312</v>
      </c>
      <c r="AE190" s="10" t="s">
        <v>272</v>
      </c>
      <c r="AF190" s="11" t="s">
        <v>295</v>
      </c>
    </row>
    <row r="191" spans="1:32" x14ac:dyDescent="0.35">
      <c r="A191" t="s">
        <v>220</v>
      </c>
      <c r="B191" s="9" t="s">
        <v>299</v>
      </c>
      <c r="C191" s="10" t="s">
        <v>313</v>
      </c>
      <c r="D191" s="10" t="s">
        <v>272</v>
      </c>
      <c r="E191" s="11" t="s">
        <v>294</v>
      </c>
      <c r="F191" s="10"/>
      <c r="G191" t="s">
        <v>220</v>
      </c>
      <c r="H191" s="9">
        <v>0.23</v>
      </c>
      <c r="I191" s="10">
        <v>7.4</v>
      </c>
      <c r="J191" s="10">
        <v>1.89</v>
      </c>
      <c r="K191" s="10">
        <v>0.13200000000000001</v>
      </c>
      <c r="L191" s="10">
        <v>-4.0000000000000001E-3</v>
      </c>
      <c r="M191" s="10">
        <v>0.61</v>
      </c>
      <c r="N191" s="10">
        <v>68</v>
      </c>
      <c r="O191" s="20">
        <v>311.35859999999997</v>
      </c>
      <c r="P191" s="10">
        <v>0.01</v>
      </c>
      <c r="Q191" s="10">
        <v>11.01</v>
      </c>
      <c r="R191" s="10">
        <v>0.91</v>
      </c>
      <c r="S191" s="10">
        <v>7.0000000000000007E-2</v>
      </c>
      <c r="T191" s="10">
        <v>0.11</v>
      </c>
      <c r="U191" s="10">
        <v>3.48</v>
      </c>
      <c r="V191" s="10">
        <v>76.64</v>
      </c>
      <c r="W191" s="10">
        <v>6.27</v>
      </c>
      <c r="X191" s="10">
        <v>0.7</v>
      </c>
      <c r="Y191" s="10">
        <v>0.42</v>
      </c>
      <c r="Z191" s="10">
        <v>0.23</v>
      </c>
      <c r="AA191" s="10">
        <v>0.11</v>
      </c>
      <c r="AB191" s="11">
        <v>0.05</v>
      </c>
      <c r="AC191" s="9" t="s">
        <v>299</v>
      </c>
      <c r="AD191" s="10" t="s">
        <v>313</v>
      </c>
      <c r="AE191" s="10" t="s">
        <v>272</v>
      </c>
      <c r="AF191" s="11" t="s">
        <v>294</v>
      </c>
    </row>
    <row r="192" spans="1:32" x14ac:dyDescent="0.35">
      <c r="A192" t="s">
        <v>221</v>
      </c>
      <c r="B192" s="9" t="s">
        <v>306</v>
      </c>
      <c r="C192" s="10" t="s">
        <v>312</v>
      </c>
      <c r="D192" s="10" t="s">
        <v>271</v>
      </c>
      <c r="E192" s="11" t="s">
        <v>295</v>
      </c>
      <c r="F192" s="10"/>
      <c r="G192" t="s">
        <v>221</v>
      </c>
      <c r="H192" s="9">
        <v>0.25</v>
      </c>
      <c r="I192" s="10">
        <v>7.5</v>
      </c>
      <c r="J192" s="10">
        <v>1.827</v>
      </c>
      <c r="K192" s="10">
        <v>0.13100000000000001</v>
      </c>
      <c r="L192" s="10">
        <v>-3.0000000000000001E-3</v>
      </c>
      <c r="M192" s="10">
        <v>0.9</v>
      </c>
      <c r="N192" s="10">
        <v>67</v>
      </c>
      <c r="O192" s="20">
        <v>327.83260000000001</v>
      </c>
      <c r="P192" s="10">
        <v>0.01</v>
      </c>
      <c r="Q192" s="10">
        <v>11.43</v>
      </c>
      <c r="R192" s="10">
        <v>0.75</v>
      </c>
      <c r="S192" s="10">
        <v>0.05</v>
      </c>
      <c r="T192" s="10">
        <v>0.08</v>
      </c>
      <c r="U192" s="10">
        <v>2.66</v>
      </c>
      <c r="V192" s="10">
        <v>75.81</v>
      </c>
      <c r="W192" s="10">
        <v>7.63</v>
      </c>
      <c r="X192" s="10">
        <v>0.69</v>
      </c>
      <c r="Y192" s="10">
        <v>0.42</v>
      </c>
      <c r="Z192" s="10">
        <v>0.32</v>
      </c>
      <c r="AA192" s="10">
        <v>0.12</v>
      </c>
      <c r="AB192" s="11">
        <v>0.05</v>
      </c>
      <c r="AC192" s="9" t="s">
        <v>306</v>
      </c>
      <c r="AD192" s="10" t="s">
        <v>312</v>
      </c>
      <c r="AE192" s="10" t="s">
        <v>271</v>
      </c>
      <c r="AF192" s="11" t="s">
        <v>295</v>
      </c>
    </row>
    <row r="193" spans="1:32" x14ac:dyDescent="0.35">
      <c r="A193" t="s">
        <v>222</v>
      </c>
      <c r="B193" s="9" t="s">
        <v>300</v>
      </c>
      <c r="C193" s="10" t="s">
        <v>312</v>
      </c>
      <c r="D193" s="10" t="s">
        <v>271</v>
      </c>
      <c r="E193" s="11" t="s">
        <v>294</v>
      </c>
      <c r="F193" s="10"/>
      <c r="G193" t="s">
        <v>222</v>
      </c>
      <c r="H193" s="9">
        <v>0.32</v>
      </c>
      <c r="I193" s="10">
        <v>9.3000000000000007</v>
      </c>
      <c r="J193" s="10">
        <v>1.976</v>
      </c>
      <c r="K193" s="10">
        <v>0.14499999999999999</v>
      </c>
      <c r="L193" s="10">
        <v>-3.0000000000000001E-3</v>
      </c>
      <c r="M193" s="10">
        <v>0.86</v>
      </c>
      <c r="N193" s="10">
        <v>58</v>
      </c>
      <c r="O193" s="20">
        <v>283.3528</v>
      </c>
      <c r="P193" s="10">
        <v>0.01</v>
      </c>
      <c r="Q193" s="10">
        <v>11.02</v>
      </c>
      <c r="R193" s="10">
        <v>0.85</v>
      </c>
      <c r="S193" s="10">
        <v>0.06</v>
      </c>
      <c r="T193" s="10">
        <v>0.09</v>
      </c>
      <c r="U193" s="10">
        <v>2.94</v>
      </c>
      <c r="V193" s="10">
        <v>76.86</v>
      </c>
      <c r="W193" s="10">
        <v>6.61</v>
      </c>
      <c r="X193" s="10">
        <v>0.69</v>
      </c>
      <c r="Y193" s="10">
        <v>0.42</v>
      </c>
      <c r="Z193" s="10">
        <v>0.28000000000000003</v>
      </c>
      <c r="AA193" s="10">
        <v>0.12</v>
      </c>
      <c r="AB193" s="11">
        <v>0.05</v>
      </c>
      <c r="AC193" s="9" t="s">
        <v>300</v>
      </c>
      <c r="AD193" s="10" t="s">
        <v>312</v>
      </c>
      <c r="AE193" s="10" t="s">
        <v>271</v>
      </c>
      <c r="AF193" s="11" t="s">
        <v>294</v>
      </c>
    </row>
    <row r="194" spans="1:32" x14ac:dyDescent="0.35">
      <c r="A194" t="s">
        <v>223</v>
      </c>
      <c r="B194" s="9" t="s">
        <v>300</v>
      </c>
      <c r="C194" s="10" t="s">
        <v>312</v>
      </c>
      <c r="D194" s="10" t="s">
        <v>271</v>
      </c>
      <c r="E194" s="11" t="s">
        <v>294</v>
      </c>
      <c r="F194" s="10"/>
      <c r="G194" t="s">
        <v>223</v>
      </c>
      <c r="H194" s="9">
        <v>0.34</v>
      </c>
      <c r="I194" s="10">
        <v>8.5</v>
      </c>
      <c r="J194" s="10">
        <v>1.8740000000000001</v>
      </c>
      <c r="K194" s="10">
        <v>0.13600000000000001</v>
      </c>
      <c r="L194" s="10">
        <v>-3.0000000000000001E-3</v>
      </c>
      <c r="M194" s="10">
        <v>0.7</v>
      </c>
      <c r="N194" s="10">
        <v>67</v>
      </c>
      <c r="O194" s="20">
        <v>297.35570000000001</v>
      </c>
      <c r="P194" s="10">
        <v>0.01</v>
      </c>
      <c r="Q194" s="10">
        <v>10.67</v>
      </c>
      <c r="R194" s="10">
        <v>0.78</v>
      </c>
      <c r="S194" s="10">
        <v>0.08</v>
      </c>
      <c r="T194" s="10">
        <v>0.13</v>
      </c>
      <c r="U194" s="10">
        <v>3.1</v>
      </c>
      <c r="V194" s="10">
        <v>76.28</v>
      </c>
      <c r="W194" s="10">
        <v>7.36</v>
      </c>
      <c r="X194" s="10">
        <v>0.71</v>
      </c>
      <c r="Y194" s="10">
        <v>0.43</v>
      </c>
      <c r="Z194" s="10">
        <v>0.28000000000000003</v>
      </c>
      <c r="AA194" s="10">
        <v>0.12</v>
      </c>
      <c r="AB194" s="11">
        <v>0.05</v>
      </c>
      <c r="AC194" s="9" t="s">
        <v>300</v>
      </c>
      <c r="AD194" s="10" t="s">
        <v>312</v>
      </c>
      <c r="AE194" s="10" t="s">
        <v>271</v>
      </c>
      <c r="AF194" s="11" t="s">
        <v>294</v>
      </c>
    </row>
    <row r="195" spans="1:32" x14ac:dyDescent="0.35">
      <c r="A195" t="s">
        <v>224</v>
      </c>
      <c r="B195" s="9" t="s">
        <v>299</v>
      </c>
      <c r="C195" s="10" t="s">
        <v>313</v>
      </c>
      <c r="D195" s="10" t="s">
        <v>272</v>
      </c>
      <c r="E195" s="11" t="s">
        <v>294</v>
      </c>
      <c r="F195" s="10"/>
      <c r="G195" t="s">
        <v>224</v>
      </c>
      <c r="H195" s="9">
        <v>0.35</v>
      </c>
      <c r="I195" s="10">
        <v>8.3000000000000007</v>
      </c>
      <c r="J195" s="10">
        <v>1.903</v>
      </c>
      <c r="K195" s="10">
        <v>0.13100000000000001</v>
      </c>
      <c r="L195" s="10">
        <v>-3.0000000000000001E-3</v>
      </c>
      <c r="M195" s="10">
        <v>0.67</v>
      </c>
      <c r="N195" s="10">
        <v>69</v>
      </c>
      <c r="O195" s="20">
        <v>272.6447</v>
      </c>
      <c r="P195" s="10">
        <v>0.01</v>
      </c>
      <c r="Q195" s="10">
        <v>10.71</v>
      </c>
      <c r="R195" s="10">
        <v>0.79</v>
      </c>
      <c r="S195" s="10">
        <v>0.1</v>
      </c>
      <c r="T195" s="10">
        <v>0.15</v>
      </c>
      <c r="U195" s="10">
        <v>3.11</v>
      </c>
      <c r="V195" s="10">
        <v>75.849999999999994</v>
      </c>
      <c r="W195" s="10">
        <v>7.69</v>
      </c>
      <c r="X195" s="10">
        <v>0.71</v>
      </c>
      <c r="Y195" s="10">
        <v>0.44</v>
      </c>
      <c r="Z195" s="10">
        <v>0.28000000000000003</v>
      </c>
      <c r="AA195" s="10">
        <v>0.13</v>
      </c>
      <c r="AB195" s="11">
        <v>0.05</v>
      </c>
      <c r="AC195" s="9" t="s">
        <v>299</v>
      </c>
      <c r="AD195" s="10" t="s">
        <v>313</v>
      </c>
      <c r="AE195" s="10" t="s">
        <v>272</v>
      </c>
      <c r="AF195" s="11" t="s">
        <v>294</v>
      </c>
    </row>
    <row r="196" spans="1:32" x14ac:dyDescent="0.35">
      <c r="A196" t="s">
        <v>225</v>
      </c>
      <c r="B196" s="9" t="s">
        <v>299</v>
      </c>
      <c r="C196" s="10" t="s">
        <v>313</v>
      </c>
      <c r="D196" s="10" t="s">
        <v>272</v>
      </c>
      <c r="E196" s="11" t="s">
        <v>295</v>
      </c>
      <c r="F196" s="10"/>
      <c r="G196" t="s">
        <v>225</v>
      </c>
      <c r="H196" s="9">
        <v>0.2</v>
      </c>
      <c r="I196" s="10">
        <v>5.9</v>
      </c>
      <c r="J196" s="10">
        <v>2.052</v>
      </c>
      <c r="K196" s="10">
        <v>0.155</v>
      </c>
      <c r="L196" s="10">
        <v>-2E-3</v>
      </c>
      <c r="M196" s="10">
        <v>1.08</v>
      </c>
      <c r="N196" s="10">
        <v>71</v>
      </c>
      <c r="O196" s="20">
        <v>374.7835</v>
      </c>
      <c r="P196" s="10">
        <v>0.01</v>
      </c>
      <c r="Q196" s="10">
        <v>9.59</v>
      </c>
      <c r="R196" s="10">
        <v>0.47</v>
      </c>
      <c r="S196" s="10">
        <v>0.04</v>
      </c>
      <c r="T196" s="10">
        <v>0.06</v>
      </c>
      <c r="U196" s="10">
        <v>2.6</v>
      </c>
      <c r="V196" s="10">
        <v>78.42</v>
      </c>
      <c r="W196" s="10">
        <v>7.15</v>
      </c>
      <c r="X196" s="10">
        <v>0.7</v>
      </c>
      <c r="Y196" s="10">
        <v>0.43</v>
      </c>
      <c r="Z196" s="10">
        <v>0.36</v>
      </c>
      <c r="AA196" s="10">
        <v>0.11</v>
      </c>
      <c r="AB196" s="11">
        <v>0.05</v>
      </c>
      <c r="AC196" s="9" t="s">
        <v>299</v>
      </c>
      <c r="AD196" s="10" t="s">
        <v>313</v>
      </c>
      <c r="AE196" s="10" t="s">
        <v>272</v>
      </c>
      <c r="AF196" s="11" t="s">
        <v>295</v>
      </c>
    </row>
    <row r="197" spans="1:32" x14ac:dyDescent="0.35">
      <c r="A197" t="s">
        <v>226</v>
      </c>
      <c r="B197" s="9" t="s">
        <v>300</v>
      </c>
      <c r="C197" s="10" t="s">
        <v>312</v>
      </c>
      <c r="D197" s="10" t="s">
        <v>271</v>
      </c>
      <c r="E197" s="11" t="s">
        <v>294</v>
      </c>
      <c r="F197" s="10"/>
      <c r="G197" t="s">
        <v>226</v>
      </c>
      <c r="H197" s="9">
        <v>0.3</v>
      </c>
      <c r="I197" s="10">
        <v>7.6</v>
      </c>
      <c r="J197" s="10">
        <v>1.98</v>
      </c>
      <c r="K197" s="10">
        <v>0.13800000000000001</v>
      </c>
      <c r="L197" s="10">
        <v>-4.0000000000000001E-3</v>
      </c>
      <c r="M197" s="10">
        <v>0.66</v>
      </c>
      <c r="N197" s="10">
        <v>61</v>
      </c>
      <c r="O197" s="20">
        <v>331.9511</v>
      </c>
      <c r="P197" s="10">
        <v>0.01</v>
      </c>
      <c r="Q197" s="10">
        <v>10.45</v>
      </c>
      <c r="R197" s="10">
        <v>0.77</v>
      </c>
      <c r="S197" s="10">
        <v>0.11</v>
      </c>
      <c r="T197" s="10">
        <v>0.16</v>
      </c>
      <c r="U197" s="10">
        <v>3.2</v>
      </c>
      <c r="V197" s="10">
        <v>76.62</v>
      </c>
      <c r="W197" s="10">
        <v>7.11</v>
      </c>
      <c r="X197" s="10">
        <v>0.71</v>
      </c>
      <c r="Y197" s="10">
        <v>0.43</v>
      </c>
      <c r="Z197" s="10">
        <v>0.26</v>
      </c>
      <c r="AA197" s="10">
        <v>0.12</v>
      </c>
      <c r="AB197" s="11">
        <v>0.05</v>
      </c>
      <c r="AC197" s="9" t="s">
        <v>300</v>
      </c>
      <c r="AD197" s="10" t="s">
        <v>312</v>
      </c>
      <c r="AE197" s="10" t="s">
        <v>271</v>
      </c>
      <c r="AF197" s="11" t="s">
        <v>294</v>
      </c>
    </row>
    <row r="198" spans="1:32" x14ac:dyDescent="0.35">
      <c r="A198" t="s">
        <v>227</v>
      </c>
      <c r="B198" s="9" t="s">
        <v>309</v>
      </c>
      <c r="C198" s="10" t="s">
        <v>313</v>
      </c>
      <c r="D198" s="10" t="s">
        <v>271</v>
      </c>
      <c r="E198" s="11" t="s">
        <v>294</v>
      </c>
      <c r="F198" s="10"/>
      <c r="G198" t="s">
        <v>227</v>
      </c>
      <c r="H198" s="9">
        <v>0.37</v>
      </c>
      <c r="I198" s="10">
        <v>9.4</v>
      </c>
      <c r="J198" s="10">
        <v>1.8959999999999999</v>
      </c>
      <c r="K198" s="10">
        <v>0.13200000000000001</v>
      </c>
      <c r="L198" s="10">
        <v>-4.0000000000000001E-3</v>
      </c>
      <c r="M198" s="10">
        <v>0.72</v>
      </c>
      <c r="N198" s="10">
        <v>63</v>
      </c>
      <c r="O198" s="20">
        <v>306.41640000000001</v>
      </c>
      <c r="P198" s="10">
        <v>0.01</v>
      </c>
      <c r="Q198" s="10">
        <v>10.77</v>
      </c>
      <c r="R198" s="10">
        <v>0.77</v>
      </c>
      <c r="S198" s="10">
        <v>0.1</v>
      </c>
      <c r="T198" s="10">
        <v>0.15</v>
      </c>
      <c r="U198" s="10">
        <v>3.13</v>
      </c>
      <c r="V198" s="10">
        <v>76.44</v>
      </c>
      <c r="W198" s="10">
        <v>7</v>
      </c>
      <c r="X198" s="10">
        <v>0.72</v>
      </c>
      <c r="Y198" s="10">
        <v>0.45</v>
      </c>
      <c r="Z198" s="10">
        <v>0.28000000000000003</v>
      </c>
      <c r="AA198" s="10">
        <v>0.13</v>
      </c>
      <c r="AB198" s="11">
        <v>0.04</v>
      </c>
      <c r="AC198" s="9" t="s">
        <v>309</v>
      </c>
      <c r="AD198" s="10" t="s">
        <v>313</v>
      </c>
      <c r="AE198" s="10" t="s">
        <v>271</v>
      </c>
      <c r="AF198" s="11" t="s">
        <v>294</v>
      </c>
    </row>
    <row r="199" spans="1:32" x14ac:dyDescent="0.35">
      <c r="A199" t="s">
        <v>228</v>
      </c>
      <c r="B199" s="9" t="s">
        <v>299</v>
      </c>
      <c r="C199" s="10" t="s">
        <v>312</v>
      </c>
      <c r="D199" s="10" t="s">
        <v>272</v>
      </c>
      <c r="E199" s="11" t="s">
        <v>295</v>
      </c>
      <c r="F199" s="10"/>
      <c r="G199" t="s">
        <v>228</v>
      </c>
      <c r="H199" s="9">
        <v>0.39</v>
      </c>
      <c r="I199" s="10">
        <v>5</v>
      </c>
      <c r="J199" s="10">
        <v>1.7450000000000001</v>
      </c>
      <c r="K199" s="10">
        <v>0.14399999999999999</v>
      </c>
      <c r="L199" s="10">
        <v>-1E-3</v>
      </c>
      <c r="M199" s="10">
        <v>1.17</v>
      </c>
      <c r="N199" s="10">
        <v>90</v>
      </c>
      <c r="O199" s="20">
        <v>353.3673</v>
      </c>
      <c r="P199" s="10">
        <v>0.01</v>
      </c>
      <c r="Q199" s="10">
        <v>11.47</v>
      </c>
      <c r="R199" s="10">
        <v>0.53</v>
      </c>
      <c r="S199" s="10">
        <v>0.04</v>
      </c>
      <c r="T199" s="10">
        <v>7.0000000000000007E-2</v>
      </c>
      <c r="U199" s="10">
        <v>2.36</v>
      </c>
      <c r="V199" s="10">
        <v>75.25</v>
      </c>
      <c r="W199" s="10">
        <v>8.5399999999999991</v>
      </c>
      <c r="X199" s="10">
        <v>0.77</v>
      </c>
      <c r="Y199" s="10">
        <v>0.41</v>
      </c>
      <c r="Z199" s="10">
        <v>0.39</v>
      </c>
      <c r="AA199" s="10">
        <v>0.13</v>
      </c>
      <c r="AB199" s="11">
        <v>0.05</v>
      </c>
      <c r="AC199" s="9" t="s">
        <v>299</v>
      </c>
      <c r="AD199" s="10" t="s">
        <v>312</v>
      </c>
      <c r="AE199" s="10" t="s">
        <v>272</v>
      </c>
      <c r="AF199" s="11" t="s">
        <v>295</v>
      </c>
    </row>
    <row r="200" spans="1:32" x14ac:dyDescent="0.35">
      <c r="A200" t="s">
        <v>229</v>
      </c>
      <c r="B200" s="9" t="s">
        <v>310</v>
      </c>
      <c r="C200" s="10" t="s">
        <v>312</v>
      </c>
      <c r="D200" s="10" t="s">
        <v>272</v>
      </c>
      <c r="E200" s="11" t="s">
        <v>295</v>
      </c>
      <c r="F200" s="10"/>
      <c r="G200" t="s">
        <v>229</v>
      </c>
      <c r="H200" s="9">
        <v>0.26</v>
      </c>
      <c r="I200" s="10">
        <v>5</v>
      </c>
      <c r="J200" s="10">
        <v>1.5049999999999999</v>
      </c>
      <c r="K200" s="10">
        <v>0.1</v>
      </c>
      <c r="L200" s="10">
        <v>-1E-3</v>
      </c>
      <c r="M200" s="10">
        <v>0.79</v>
      </c>
      <c r="N200" s="10">
        <v>96</v>
      </c>
      <c r="O200" s="20">
        <v>159.7978</v>
      </c>
      <c r="P200" s="10">
        <v>0.01</v>
      </c>
      <c r="Q200" s="10">
        <v>10.119999999999999</v>
      </c>
      <c r="R200" s="10">
        <v>0.46</v>
      </c>
      <c r="S200" s="10">
        <v>0.05</v>
      </c>
      <c r="T200" s="10">
        <v>0.08</v>
      </c>
      <c r="U200" s="10">
        <v>2.88</v>
      </c>
      <c r="V200" s="10">
        <v>74.510000000000005</v>
      </c>
      <c r="W200" s="10">
        <v>10.19</v>
      </c>
      <c r="X200" s="10">
        <v>0.63</v>
      </c>
      <c r="Y200" s="10">
        <v>0.48</v>
      </c>
      <c r="Z200" s="10">
        <v>0.43</v>
      </c>
      <c r="AA200" s="10">
        <v>0.11</v>
      </c>
      <c r="AB200" s="11">
        <v>0.05</v>
      </c>
      <c r="AC200" s="9" t="s">
        <v>310</v>
      </c>
      <c r="AD200" s="10" t="s">
        <v>312</v>
      </c>
      <c r="AE200" s="10" t="s">
        <v>272</v>
      </c>
      <c r="AF200" s="11" t="s">
        <v>295</v>
      </c>
    </row>
    <row r="201" spans="1:32" x14ac:dyDescent="0.35">
      <c r="A201" t="s">
        <v>230</v>
      </c>
      <c r="B201" s="9" t="s">
        <v>300</v>
      </c>
      <c r="C201" s="10" t="s">
        <v>313</v>
      </c>
      <c r="D201" s="10" t="s">
        <v>271</v>
      </c>
      <c r="E201" s="11" t="s">
        <v>294</v>
      </c>
      <c r="F201" s="10"/>
      <c r="G201" t="s">
        <v>230</v>
      </c>
      <c r="H201" s="9">
        <v>0.27</v>
      </c>
      <c r="I201" s="10">
        <v>8.5</v>
      </c>
      <c r="J201" s="10">
        <v>1.9990000000000001</v>
      </c>
      <c r="K201" s="10">
        <v>0.14099999999999999</v>
      </c>
      <c r="L201" s="10">
        <v>-3.0000000000000001E-3</v>
      </c>
      <c r="M201" s="10">
        <v>0.78</v>
      </c>
      <c r="N201" s="10">
        <v>60</v>
      </c>
      <c r="O201" s="20">
        <v>281.7054</v>
      </c>
      <c r="P201" s="10">
        <v>0.01</v>
      </c>
      <c r="Q201" s="10">
        <v>11.85</v>
      </c>
      <c r="R201" s="10">
        <v>1.01</v>
      </c>
      <c r="S201" s="10">
        <v>0.08</v>
      </c>
      <c r="T201" s="10">
        <v>0.14000000000000001</v>
      </c>
      <c r="U201" s="10">
        <v>2.87</v>
      </c>
      <c r="V201" s="10">
        <v>75.03</v>
      </c>
      <c r="W201" s="10">
        <v>7.42</v>
      </c>
      <c r="X201" s="10">
        <v>0.7</v>
      </c>
      <c r="Y201" s="10">
        <v>0.43</v>
      </c>
      <c r="Z201" s="10">
        <v>0.28000000000000003</v>
      </c>
      <c r="AA201" s="10">
        <v>0.12</v>
      </c>
      <c r="AB201" s="11">
        <v>0.05</v>
      </c>
      <c r="AC201" s="9" t="s">
        <v>300</v>
      </c>
      <c r="AD201" s="10" t="s">
        <v>313</v>
      </c>
      <c r="AE201" s="10" t="s">
        <v>271</v>
      </c>
      <c r="AF201" s="11" t="s">
        <v>294</v>
      </c>
    </row>
    <row r="202" spans="1:32" x14ac:dyDescent="0.35">
      <c r="A202" t="s">
        <v>231</v>
      </c>
      <c r="B202" s="9" t="s">
        <v>304</v>
      </c>
      <c r="C202" s="10" t="s">
        <v>313</v>
      </c>
      <c r="D202" s="10" t="s">
        <v>271</v>
      </c>
      <c r="E202" s="11" t="s">
        <v>294</v>
      </c>
      <c r="F202" s="10"/>
      <c r="G202" t="s">
        <v>231</v>
      </c>
      <c r="H202" s="9">
        <v>0.3</v>
      </c>
      <c r="I202" s="10">
        <v>8.3000000000000007</v>
      </c>
      <c r="J202" s="10">
        <v>2.0499999999999998</v>
      </c>
      <c r="K202" s="10">
        <v>0.14699999999999999</v>
      </c>
      <c r="L202" s="10">
        <v>-4.0000000000000001E-3</v>
      </c>
      <c r="M202" s="10">
        <v>0.7</v>
      </c>
      <c r="N202" s="10">
        <v>57</v>
      </c>
      <c r="O202" s="20">
        <v>311.35859999999997</v>
      </c>
      <c r="P202" s="10">
        <v>0.01</v>
      </c>
      <c r="Q202" s="10">
        <v>10.5</v>
      </c>
      <c r="R202" s="10">
        <v>0.8</v>
      </c>
      <c r="S202" s="10">
        <v>0.11</v>
      </c>
      <c r="T202" s="10">
        <v>0.16</v>
      </c>
      <c r="U202" s="10">
        <v>3.18</v>
      </c>
      <c r="V202" s="10">
        <v>76.58</v>
      </c>
      <c r="W202" s="10">
        <v>7.08</v>
      </c>
      <c r="X202" s="10">
        <v>0.71</v>
      </c>
      <c r="Y202" s="10">
        <v>0.43</v>
      </c>
      <c r="Z202" s="10">
        <v>0.28000000000000003</v>
      </c>
      <c r="AA202" s="10">
        <v>0.13</v>
      </c>
      <c r="AB202" s="11">
        <v>0.04</v>
      </c>
      <c r="AC202" s="9" t="s">
        <v>304</v>
      </c>
      <c r="AD202" s="10" t="s">
        <v>313</v>
      </c>
      <c r="AE202" s="10" t="s">
        <v>271</v>
      </c>
      <c r="AF202" s="11" t="s">
        <v>294</v>
      </c>
    </row>
    <row r="203" spans="1:32" x14ac:dyDescent="0.35">
      <c r="A203" t="s">
        <v>232</v>
      </c>
      <c r="B203" s="9" t="s">
        <v>299</v>
      </c>
      <c r="C203" s="10" t="s">
        <v>312</v>
      </c>
      <c r="D203" s="10" t="s">
        <v>272</v>
      </c>
      <c r="E203" s="11" t="s">
        <v>295</v>
      </c>
      <c r="F203" s="10"/>
      <c r="G203" t="s">
        <v>232</v>
      </c>
      <c r="H203" s="9">
        <v>0.3</v>
      </c>
      <c r="I203" s="10">
        <v>5</v>
      </c>
      <c r="J203" s="10">
        <v>1.577</v>
      </c>
      <c r="K203" s="10">
        <v>0.125</v>
      </c>
      <c r="L203" s="10">
        <v>-2E-3</v>
      </c>
      <c r="M203" s="10">
        <v>0.96</v>
      </c>
      <c r="N203" s="10">
        <v>91</v>
      </c>
      <c r="O203" s="20">
        <v>303.1216</v>
      </c>
      <c r="P203" s="10">
        <v>0.01</v>
      </c>
      <c r="Q203" s="10">
        <v>11.34</v>
      </c>
      <c r="R203" s="10">
        <v>0.55000000000000004</v>
      </c>
      <c r="S203" s="10">
        <v>0.04</v>
      </c>
      <c r="T203" s="10">
        <v>0.06</v>
      </c>
      <c r="U203" s="10">
        <v>2.25</v>
      </c>
      <c r="V203" s="10">
        <v>76.040000000000006</v>
      </c>
      <c r="W203" s="10">
        <v>8</v>
      </c>
      <c r="X203" s="10">
        <v>0.75</v>
      </c>
      <c r="Y203" s="10">
        <v>0.4</v>
      </c>
      <c r="Z203" s="10">
        <v>0.41</v>
      </c>
      <c r="AA203" s="10">
        <v>0.1</v>
      </c>
      <c r="AB203" s="11">
        <v>0.05</v>
      </c>
      <c r="AC203" s="9" t="s">
        <v>299</v>
      </c>
      <c r="AD203" s="10" t="s">
        <v>312</v>
      </c>
      <c r="AE203" s="10" t="s">
        <v>272</v>
      </c>
      <c r="AF203" s="11" t="s">
        <v>295</v>
      </c>
    </row>
    <row r="204" spans="1:32" x14ac:dyDescent="0.35">
      <c r="A204" t="s">
        <v>233</v>
      </c>
      <c r="B204" s="9" t="s">
        <v>299</v>
      </c>
      <c r="C204" s="10" t="s">
        <v>313</v>
      </c>
      <c r="D204" s="10" t="s">
        <v>272</v>
      </c>
      <c r="E204" s="11" t="s">
        <v>294</v>
      </c>
      <c r="F204" s="10"/>
      <c r="G204" t="s">
        <v>233</v>
      </c>
      <c r="H204" s="9">
        <v>0.31</v>
      </c>
      <c r="I204" s="10">
        <v>6</v>
      </c>
      <c r="J204" s="10">
        <v>1.841</v>
      </c>
      <c r="K204" s="10">
        <v>0.13700000000000001</v>
      </c>
      <c r="L204" s="10">
        <v>-5.0000000000000001E-3</v>
      </c>
      <c r="M204" s="10">
        <v>0.51</v>
      </c>
      <c r="N204" s="10">
        <v>65</v>
      </c>
      <c r="O204" s="20">
        <v>464.5668</v>
      </c>
      <c r="P204" s="10">
        <v>0.01</v>
      </c>
      <c r="Q204" s="10">
        <v>10.76</v>
      </c>
      <c r="R204" s="10">
        <v>0.87</v>
      </c>
      <c r="S204" s="10">
        <v>0.08</v>
      </c>
      <c r="T204" s="10">
        <v>0.12</v>
      </c>
      <c r="U204" s="10">
        <v>3.36</v>
      </c>
      <c r="V204" s="10">
        <v>76.69</v>
      </c>
      <c r="W204" s="10">
        <v>6.62</v>
      </c>
      <c r="X204" s="10">
        <v>0.71</v>
      </c>
      <c r="Y204" s="10">
        <v>0.4</v>
      </c>
      <c r="Z204" s="10">
        <v>0.24</v>
      </c>
      <c r="AA204" s="10">
        <v>0.11</v>
      </c>
      <c r="AB204" s="11">
        <v>0.04</v>
      </c>
      <c r="AC204" s="9" t="s">
        <v>299</v>
      </c>
      <c r="AD204" s="10" t="s">
        <v>313</v>
      </c>
      <c r="AE204" s="10" t="s">
        <v>272</v>
      </c>
      <c r="AF204" s="11" t="s">
        <v>294</v>
      </c>
    </row>
    <row r="205" spans="1:32" x14ac:dyDescent="0.35">
      <c r="A205" t="s">
        <v>234</v>
      </c>
      <c r="B205" s="9" t="s">
        <v>299</v>
      </c>
      <c r="C205" s="10" t="s">
        <v>312</v>
      </c>
      <c r="D205" s="10" t="s">
        <v>272</v>
      </c>
      <c r="E205" s="11" t="s">
        <v>294</v>
      </c>
      <c r="F205" s="10"/>
      <c r="G205" t="s">
        <v>234</v>
      </c>
      <c r="H205" s="9">
        <v>0.4</v>
      </c>
      <c r="I205" s="10">
        <v>8.5</v>
      </c>
      <c r="J205" s="10">
        <v>1.861</v>
      </c>
      <c r="K205" s="10">
        <v>0.11700000000000001</v>
      </c>
      <c r="L205" s="10">
        <v>-2E-3</v>
      </c>
      <c r="M205" s="10">
        <v>0.54</v>
      </c>
      <c r="N205" s="10">
        <v>46</v>
      </c>
      <c r="O205" s="20">
        <v>199.33539999999999</v>
      </c>
      <c r="P205" s="10">
        <v>0.01</v>
      </c>
      <c r="Q205" s="10">
        <v>11.42</v>
      </c>
      <c r="R205" s="10">
        <v>0.97</v>
      </c>
      <c r="S205" s="10">
        <v>0.05</v>
      </c>
      <c r="T205" s="10">
        <v>0.08</v>
      </c>
      <c r="U205" s="10">
        <v>3.13</v>
      </c>
      <c r="V205" s="10">
        <v>76.41</v>
      </c>
      <c r="W205" s="10">
        <v>6.41</v>
      </c>
      <c r="X205" s="10">
        <v>0.68</v>
      </c>
      <c r="Y205" s="10">
        <v>0.42</v>
      </c>
      <c r="Z205" s="10">
        <v>0.26</v>
      </c>
      <c r="AA205" s="10">
        <v>0.12</v>
      </c>
      <c r="AB205" s="11">
        <v>0.05</v>
      </c>
      <c r="AC205" s="9" t="s">
        <v>299</v>
      </c>
      <c r="AD205" s="10" t="s">
        <v>312</v>
      </c>
      <c r="AE205" s="10" t="s">
        <v>272</v>
      </c>
      <c r="AF205" s="11" t="s">
        <v>294</v>
      </c>
    </row>
    <row r="206" spans="1:32" x14ac:dyDescent="0.35">
      <c r="A206" t="s">
        <v>235</v>
      </c>
      <c r="B206" s="9" t="s">
        <v>299</v>
      </c>
      <c r="C206" s="10" t="s">
        <v>313</v>
      </c>
      <c r="D206" s="10" t="s">
        <v>272</v>
      </c>
      <c r="E206" s="11" t="s">
        <v>294</v>
      </c>
      <c r="F206" s="10"/>
      <c r="G206" t="s">
        <v>235</v>
      </c>
      <c r="H206" s="9">
        <v>0.36</v>
      </c>
      <c r="I206" s="10">
        <v>6.3</v>
      </c>
      <c r="J206" s="10">
        <v>1.893</v>
      </c>
      <c r="K206" s="10">
        <v>0.13600000000000001</v>
      </c>
      <c r="L206" s="10">
        <v>-5.0000000000000001E-3</v>
      </c>
      <c r="M206" s="10">
        <v>0.67</v>
      </c>
      <c r="N206" s="10">
        <v>53</v>
      </c>
      <c r="O206" s="20">
        <v>308.88749999999999</v>
      </c>
      <c r="P206" s="10">
        <v>0.01</v>
      </c>
      <c r="Q206" s="10">
        <v>10.01</v>
      </c>
      <c r="R206" s="10">
        <v>0.73</v>
      </c>
      <c r="S206" s="10">
        <v>0.14000000000000001</v>
      </c>
      <c r="T206" s="10">
        <v>0.2</v>
      </c>
      <c r="U206" s="10">
        <v>3.23</v>
      </c>
      <c r="V206" s="10">
        <v>76.739999999999995</v>
      </c>
      <c r="W206" s="10">
        <v>7.34</v>
      </c>
      <c r="X206" s="10">
        <v>0.72</v>
      </c>
      <c r="Y206" s="10">
        <v>0.44</v>
      </c>
      <c r="Z206" s="10">
        <v>0.28000000000000003</v>
      </c>
      <c r="AA206" s="10">
        <v>0.12</v>
      </c>
      <c r="AB206" s="11">
        <v>0.05</v>
      </c>
      <c r="AC206" s="9" t="s">
        <v>299</v>
      </c>
      <c r="AD206" s="10" t="s">
        <v>313</v>
      </c>
      <c r="AE206" s="10" t="s">
        <v>272</v>
      </c>
      <c r="AF206" s="11" t="s">
        <v>294</v>
      </c>
    </row>
    <row r="207" spans="1:32" x14ac:dyDescent="0.35">
      <c r="A207" t="s">
        <v>236</v>
      </c>
      <c r="B207" s="9" t="s">
        <v>300</v>
      </c>
      <c r="C207" s="10" t="s">
        <v>312</v>
      </c>
      <c r="D207" s="10" t="s">
        <v>271</v>
      </c>
      <c r="E207" s="11" t="s">
        <v>294</v>
      </c>
      <c r="F207" s="10"/>
      <c r="G207" t="s">
        <v>236</v>
      </c>
      <c r="H207" s="9">
        <v>0.31</v>
      </c>
      <c r="I207" s="10">
        <v>7.8</v>
      </c>
      <c r="J207" s="10">
        <v>1.9379999999999999</v>
      </c>
      <c r="K207" s="10">
        <v>0.14199999999999999</v>
      </c>
      <c r="L207" s="10">
        <v>-4.0000000000000001E-3</v>
      </c>
      <c r="M207" s="10">
        <v>0.71</v>
      </c>
      <c r="N207" s="10">
        <v>57</v>
      </c>
      <c r="O207" s="20">
        <v>359.95690000000002</v>
      </c>
      <c r="P207" s="10">
        <v>0.01</v>
      </c>
      <c r="Q207" s="10">
        <v>10.69</v>
      </c>
      <c r="R207" s="10">
        <v>0.83</v>
      </c>
      <c r="S207" s="10">
        <v>0.11</v>
      </c>
      <c r="T207" s="10">
        <v>0.16</v>
      </c>
      <c r="U207" s="10">
        <v>3.17</v>
      </c>
      <c r="V207" s="10">
        <v>76.400000000000006</v>
      </c>
      <c r="W207" s="10">
        <v>7.05</v>
      </c>
      <c r="X207" s="10">
        <v>0.73</v>
      </c>
      <c r="Y207" s="10">
        <v>0.42</v>
      </c>
      <c r="Z207" s="10">
        <v>0.27</v>
      </c>
      <c r="AA207" s="10">
        <v>0.13</v>
      </c>
      <c r="AB207" s="11">
        <v>0.04</v>
      </c>
      <c r="AC207" s="9" t="s">
        <v>300</v>
      </c>
      <c r="AD207" s="10" t="s">
        <v>312</v>
      </c>
      <c r="AE207" s="10" t="s">
        <v>271</v>
      </c>
      <c r="AF207" s="11" t="s">
        <v>294</v>
      </c>
    </row>
    <row r="208" spans="1:32" x14ac:dyDescent="0.35">
      <c r="A208" t="s">
        <v>237</v>
      </c>
      <c r="B208" s="9" t="s">
        <v>310</v>
      </c>
      <c r="C208" s="10" t="s">
        <v>312</v>
      </c>
      <c r="D208" s="10" t="s">
        <v>272</v>
      </c>
      <c r="E208" s="11" t="s">
        <v>295</v>
      </c>
      <c r="F208" s="10"/>
      <c r="G208" t="s">
        <v>237</v>
      </c>
      <c r="H208" s="9">
        <v>0.28000000000000003</v>
      </c>
      <c r="I208" s="10">
        <v>5.7</v>
      </c>
      <c r="J208" s="10">
        <v>1.4670000000000001</v>
      </c>
      <c r="K208" s="10">
        <v>0.105</v>
      </c>
      <c r="L208" s="10">
        <v>-1E-3</v>
      </c>
      <c r="M208" s="10">
        <v>0.75</v>
      </c>
      <c r="N208" s="10">
        <v>90</v>
      </c>
      <c r="O208" s="20">
        <v>168.03479999999999</v>
      </c>
      <c r="P208" s="10">
        <v>0.01</v>
      </c>
      <c r="Q208" s="10">
        <v>10.15</v>
      </c>
      <c r="R208" s="10">
        <v>0.47</v>
      </c>
      <c r="S208" s="10">
        <v>0.06</v>
      </c>
      <c r="T208" s="10">
        <v>0.08</v>
      </c>
      <c r="U208" s="10">
        <v>2.86</v>
      </c>
      <c r="V208" s="10">
        <v>74.5</v>
      </c>
      <c r="W208" s="10">
        <v>10.18</v>
      </c>
      <c r="X208" s="10">
        <v>0.64</v>
      </c>
      <c r="Y208" s="10">
        <v>0.48</v>
      </c>
      <c r="Z208" s="10">
        <v>0.42</v>
      </c>
      <c r="AA208" s="10">
        <v>0.11</v>
      </c>
      <c r="AB208" s="11">
        <v>0.05</v>
      </c>
      <c r="AC208" s="9" t="s">
        <v>310</v>
      </c>
      <c r="AD208" s="10" t="s">
        <v>312</v>
      </c>
      <c r="AE208" s="10" t="s">
        <v>272</v>
      </c>
      <c r="AF208" s="11" t="s">
        <v>295</v>
      </c>
    </row>
    <row r="209" spans="1:32" x14ac:dyDescent="0.35">
      <c r="A209" t="s">
        <v>239</v>
      </c>
      <c r="B209" s="9" t="s">
        <v>310</v>
      </c>
      <c r="C209" s="10" t="s">
        <v>312</v>
      </c>
      <c r="D209" s="10" t="s">
        <v>272</v>
      </c>
      <c r="E209" s="11" t="s">
        <v>297</v>
      </c>
      <c r="F209" s="10"/>
      <c r="G209" t="s">
        <v>239</v>
      </c>
      <c r="H209" s="9">
        <v>0.43</v>
      </c>
      <c r="I209" s="10">
        <v>6.8</v>
      </c>
      <c r="J209" s="10">
        <v>1.649</v>
      </c>
      <c r="K209" s="10">
        <v>0.13100000000000001</v>
      </c>
      <c r="L209" s="10">
        <v>-3.0000000000000001E-3</v>
      </c>
      <c r="M209" s="10">
        <v>1.06</v>
      </c>
      <c r="N209" s="10">
        <v>89</v>
      </c>
      <c r="O209" s="20">
        <v>314.65339999999998</v>
      </c>
      <c r="P209" s="10">
        <v>0.01</v>
      </c>
      <c r="Q209" s="10">
        <v>12.66</v>
      </c>
      <c r="R209" s="10">
        <v>0.85</v>
      </c>
      <c r="S209" s="10">
        <v>0.04</v>
      </c>
      <c r="T209" s="10">
        <v>0.06</v>
      </c>
      <c r="U209" s="10">
        <v>2.94</v>
      </c>
      <c r="V209" s="10">
        <v>75.73</v>
      </c>
      <c r="W209" s="10">
        <v>6.04</v>
      </c>
      <c r="X209" s="10">
        <v>0.73</v>
      </c>
      <c r="Y209" s="10">
        <v>0.48</v>
      </c>
      <c r="Z209" s="10">
        <v>0.28000000000000003</v>
      </c>
      <c r="AA209" s="10">
        <v>0.14000000000000001</v>
      </c>
      <c r="AB209" s="11">
        <v>0.04</v>
      </c>
      <c r="AC209" s="9" t="s">
        <v>310</v>
      </c>
      <c r="AD209" s="10" t="s">
        <v>312</v>
      </c>
      <c r="AE209" s="10" t="s">
        <v>272</v>
      </c>
      <c r="AF209" s="11" t="s">
        <v>297</v>
      </c>
    </row>
    <row r="210" spans="1:32" x14ac:dyDescent="0.35">
      <c r="A210" t="s">
        <v>240</v>
      </c>
      <c r="B210" s="9" t="s">
        <v>300</v>
      </c>
      <c r="C210" s="10" t="s">
        <v>313</v>
      </c>
      <c r="D210" s="10" t="s">
        <v>271</v>
      </c>
      <c r="E210" s="11" t="s">
        <v>294</v>
      </c>
      <c r="F210" s="10"/>
      <c r="G210" t="s">
        <v>240</v>
      </c>
      <c r="H210" s="9">
        <v>0.28999999999999998</v>
      </c>
      <c r="I210" s="10">
        <v>8.6</v>
      </c>
      <c r="J210" s="10">
        <v>1.994</v>
      </c>
      <c r="K210" s="10">
        <v>0.14099999999999999</v>
      </c>
      <c r="L210" s="10">
        <v>-5.0000000000000001E-3</v>
      </c>
      <c r="M210" s="10">
        <v>0.71</v>
      </c>
      <c r="N210" s="10">
        <v>53</v>
      </c>
      <c r="O210" s="20">
        <v>329.48</v>
      </c>
      <c r="P210" s="10">
        <v>0.02</v>
      </c>
      <c r="Q210" s="10">
        <v>10.71</v>
      </c>
      <c r="R210" s="10">
        <v>0.84</v>
      </c>
      <c r="S210" s="10">
        <v>0.1</v>
      </c>
      <c r="T210" s="10">
        <v>0.15</v>
      </c>
      <c r="U210" s="10">
        <v>3.08</v>
      </c>
      <c r="V210" s="10">
        <v>76.400000000000006</v>
      </c>
      <c r="W210" s="10">
        <v>7.12</v>
      </c>
      <c r="X210" s="10">
        <v>0.71</v>
      </c>
      <c r="Y210" s="10">
        <v>0.43</v>
      </c>
      <c r="Z210" s="10">
        <v>0.28000000000000003</v>
      </c>
      <c r="AA210" s="10">
        <v>0.12</v>
      </c>
      <c r="AB210" s="11">
        <v>0.05</v>
      </c>
      <c r="AC210" s="9" t="s">
        <v>300</v>
      </c>
      <c r="AD210" s="10" t="s">
        <v>313</v>
      </c>
      <c r="AE210" s="10" t="s">
        <v>271</v>
      </c>
      <c r="AF210" s="11" t="s">
        <v>294</v>
      </c>
    </row>
    <row r="211" spans="1:32" x14ac:dyDescent="0.35">
      <c r="A211" t="s">
        <v>241</v>
      </c>
      <c r="B211" s="9" t="s">
        <v>304</v>
      </c>
      <c r="C211" s="10" t="s">
        <v>313</v>
      </c>
      <c r="D211" s="10" t="s">
        <v>271</v>
      </c>
      <c r="E211" s="11" t="s">
        <v>294</v>
      </c>
      <c r="F211" s="10"/>
      <c r="G211" t="s">
        <v>241</v>
      </c>
      <c r="H211" s="9">
        <v>0.31</v>
      </c>
      <c r="I211" s="10">
        <v>8.6</v>
      </c>
      <c r="J211" s="10">
        <v>1.9870000000000001</v>
      </c>
      <c r="K211" s="10">
        <v>0.13900000000000001</v>
      </c>
      <c r="L211" s="10">
        <v>-4.0000000000000001E-3</v>
      </c>
      <c r="M211" s="10">
        <v>0.73</v>
      </c>
      <c r="N211" s="10">
        <v>57</v>
      </c>
      <c r="O211" s="20">
        <v>330.30369999999999</v>
      </c>
      <c r="P211" s="10">
        <v>0.01</v>
      </c>
      <c r="Q211" s="10">
        <v>10.72</v>
      </c>
      <c r="R211" s="10">
        <v>0.85</v>
      </c>
      <c r="S211" s="10">
        <v>0.1</v>
      </c>
      <c r="T211" s="10">
        <v>0.15</v>
      </c>
      <c r="U211" s="10">
        <v>3.07</v>
      </c>
      <c r="V211" s="10">
        <v>76.400000000000006</v>
      </c>
      <c r="W211" s="10">
        <v>7.1</v>
      </c>
      <c r="X211" s="10">
        <v>0.71</v>
      </c>
      <c r="Y211" s="10">
        <v>0.44</v>
      </c>
      <c r="Z211" s="10">
        <v>0.28000000000000003</v>
      </c>
      <c r="AA211" s="10">
        <v>0.13</v>
      </c>
      <c r="AB211" s="11">
        <v>0.05</v>
      </c>
      <c r="AC211" s="9" t="s">
        <v>304</v>
      </c>
      <c r="AD211" s="10" t="s">
        <v>313</v>
      </c>
      <c r="AE211" s="10" t="s">
        <v>271</v>
      </c>
      <c r="AF211" s="11" t="s">
        <v>294</v>
      </c>
    </row>
    <row r="212" spans="1:32" x14ac:dyDescent="0.35">
      <c r="A212" t="s">
        <v>242</v>
      </c>
      <c r="B212" s="9" t="s">
        <v>299</v>
      </c>
      <c r="C212" s="10" t="s">
        <v>313</v>
      </c>
      <c r="D212" s="10" t="s">
        <v>272</v>
      </c>
      <c r="E212" s="11" t="s">
        <v>294</v>
      </c>
      <c r="F212" s="10"/>
      <c r="G212" t="s">
        <v>242</v>
      </c>
      <c r="H212" s="9">
        <v>0.28999999999999998</v>
      </c>
      <c r="I212" s="10">
        <v>6</v>
      </c>
      <c r="J212" s="10">
        <v>1.829</v>
      </c>
      <c r="K212" s="10">
        <v>0.155</v>
      </c>
      <c r="L212" s="10">
        <v>-6.0000000000000001E-3</v>
      </c>
      <c r="M212" s="10">
        <v>0.53</v>
      </c>
      <c r="N212" s="10">
        <v>65</v>
      </c>
      <c r="O212" s="20">
        <v>466.21420000000001</v>
      </c>
      <c r="P212" s="10">
        <v>0.01</v>
      </c>
      <c r="Q212" s="10">
        <v>10.8</v>
      </c>
      <c r="R212" s="10">
        <v>0.88</v>
      </c>
      <c r="S212" s="10">
        <v>0.08</v>
      </c>
      <c r="T212" s="10">
        <v>0.12</v>
      </c>
      <c r="U212" s="10">
        <v>3.34</v>
      </c>
      <c r="V212" s="10">
        <v>76.67</v>
      </c>
      <c r="W212" s="10">
        <v>6.63</v>
      </c>
      <c r="X212" s="10">
        <v>0.71</v>
      </c>
      <c r="Y212" s="10">
        <v>0.39</v>
      </c>
      <c r="Z212" s="10">
        <v>0.23</v>
      </c>
      <c r="AA212" s="10">
        <v>0.1</v>
      </c>
      <c r="AB212" s="11">
        <v>0.04</v>
      </c>
      <c r="AC212" s="9" t="s">
        <v>299</v>
      </c>
      <c r="AD212" s="10" t="s">
        <v>313</v>
      </c>
      <c r="AE212" s="10" t="s">
        <v>272</v>
      </c>
      <c r="AF212" s="11" t="s">
        <v>294</v>
      </c>
    </row>
    <row r="213" spans="1:32" x14ac:dyDescent="0.35">
      <c r="A213" t="s">
        <v>243</v>
      </c>
      <c r="B213" s="9" t="s">
        <v>299</v>
      </c>
      <c r="C213" s="10" t="s">
        <v>313</v>
      </c>
      <c r="D213" s="10" t="s">
        <v>272</v>
      </c>
      <c r="E213" s="11" t="s">
        <v>294</v>
      </c>
      <c r="F213" s="10"/>
      <c r="G213" t="s">
        <v>243</v>
      </c>
      <c r="H213" s="9">
        <v>0.31</v>
      </c>
      <c r="I213" s="10">
        <v>7</v>
      </c>
      <c r="J213" s="10">
        <v>1.905</v>
      </c>
      <c r="K213" s="10">
        <v>0.13900000000000001</v>
      </c>
      <c r="L213" s="10">
        <v>-5.0000000000000001E-3</v>
      </c>
      <c r="M213" s="10">
        <v>0.56999999999999995</v>
      </c>
      <c r="N213" s="10">
        <v>49</v>
      </c>
      <c r="O213" s="20">
        <v>326.18520000000001</v>
      </c>
      <c r="P213" s="10">
        <v>0.01</v>
      </c>
      <c r="Q213" s="10">
        <v>9.7799999999999994</v>
      </c>
      <c r="R213" s="10">
        <v>0.71</v>
      </c>
      <c r="S213" s="10">
        <v>0.14000000000000001</v>
      </c>
      <c r="T213" s="10">
        <v>0.21</v>
      </c>
      <c r="U213" s="10">
        <v>3.24</v>
      </c>
      <c r="V213" s="10">
        <v>76.88</v>
      </c>
      <c r="W213" s="10">
        <v>7.4</v>
      </c>
      <c r="X213" s="10">
        <v>0.72</v>
      </c>
      <c r="Y213" s="10">
        <v>0.44</v>
      </c>
      <c r="Z213" s="10">
        <v>0.3</v>
      </c>
      <c r="AA213" s="10">
        <v>0.13</v>
      </c>
      <c r="AB213" s="11">
        <v>0.05</v>
      </c>
      <c r="AC213" s="9" t="s">
        <v>299</v>
      </c>
      <c r="AD213" s="10" t="s">
        <v>313</v>
      </c>
      <c r="AE213" s="10" t="s">
        <v>272</v>
      </c>
      <c r="AF213" s="11" t="s">
        <v>294</v>
      </c>
    </row>
    <row r="214" spans="1:32" x14ac:dyDescent="0.35">
      <c r="A214" t="s">
        <v>244</v>
      </c>
      <c r="B214" s="9" t="s">
        <v>300</v>
      </c>
      <c r="C214" s="10" t="s">
        <v>313</v>
      </c>
      <c r="D214" s="10" t="s">
        <v>271</v>
      </c>
      <c r="E214" s="11" t="s">
        <v>294</v>
      </c>
      <c r="F214" s="10"/>
      <c r="G214" t="s">
        <v>244</v>
      </c>
      <c r="H214" s="9">
        <v>0.36</v>
      </c>
      <c r="I214" s="10">
        <v>9</v>
      </c>
      <c r="J214" s="10">
        <v>1.9470000000000001</v>
      </c>
      <c r="K214" s="10">
        <v>0.13500000000000001</v>
      </c>
      <c r="L214" s="10">
        <v>-4.0000000000000001E-3</v>
      </c>
      <c r="M214" s="10">
        <v>0.81</v>
      </c>
      <c r="N214" s="10">
        <v>53</v>
      </c>
      <c r="O214" s="20">
        <v>279.23430000000002</v>
      </c>
      <c r="P214" s="10">
        <v>0.01</v>
      </c>
      <c r="Q214" s="10">
        <v>10.98</v>
      </c>
      <c r="R214" s="10">
        <v>0.87</v>
      </c>
      <c r="S214" s="10">
        <v>0.09</v>
      </c>
      <c r="T214" s="10">
        <v>0.14000000000000001</v>
      </c>
      <c r="U214" s="10">
        <v>2.88</v>
      </c>
      <c r="V214" s="10">
        <v>76.11</v>
      </c>
      <c r="W214" s="10">
        <v>7.29</v>
      </c>
      <c r="X214" s="10">
        <v>0.69</v>
      </c>
      <c r="Y214" s="10">
        <v>0.45</v>
      </c>
      <c r="Z214" s="10">
        <v>0.3</v>
      </c>
      <c r="AA214" s="10">
        <v>0.14000000000000001</v>
      </c>
      <c r="AB214" s="11">
        <v>0.06</v>
      </c>
      <c r="AC214" s="9" t="s">
        <v>300</v>
      </c>
      <c r="AD214" s="10" t="s">
        <v>313</v>
      </c>
      <c r="AE214" s="10" t="s">
        <v>271</v>
      </c>
      <c r="AF214" s="11" t="s">
        <v>294</v>
      </c>
    </row>
    <row r="215" spans="1:32" x14ac:dyDescent="0.35">
      <c r="A215" t="s">
        <v>245</v>
      </c>
      <c r="B215" s="9" t="s">
        <v>299</v>
      </c>
      <c r="C215" s="10" t="s">
        <v>313</v>
      </c>
      <c r="D215" s="10" t="s">
        <v>272</v>
      </c>
      <c r="E215" s="11" t="s">
        <v>296</v>
      </c>
      <c r="F215" s="10"/>
      <c r="G215" t="s">
        <v>245</v>
      </c>
      <c r="H215" s="9">
        <v>0.3</v>
      </c>
      <c r="I215" s="10">
        <v>6.1</v>
      </c>
      <c r="J215" s="10">
        <v>1.8149999999999999</v>
      </c>
      <c r="K215" s="10">
        <v>0.14000000000000001</v>
      </c>
      <c r="L215" s="10">
        <v>-6.0000000000000001E-3</v>
      </c>
      <c r="M215" s="10">
        <v>0.54</v>
      </c>
      <c r="N215" s="10">
        <v>70</v>
      </c>
      <c r="O215" s="20">
        <v>529</v>
      </c>
      <c r="P215" s="10">
        <v>0.01</v>
      </c>
      <c r="Q215" s="10">
        <v>10.8</v>
      </c>
      <c r="R215" s="10">
        <v>0.88</v>
      </c>
      <c r="S215" s="10">
        <v>0.08</v>
      </c>
      <c r="T215" s="10">
        <v>0.12</v>
      </c>
      <c r="U215" s="10">
        <v>3.38</v>
      </c>
      <c r="V215" s="10">
        <v>76.55</v>
      </c>
      <c r="W215" s="10">
        <v>6.64</v>
      </c>
      <c r="X215" s="10">
        <v>0.72</v>
      </c>
      <c r="Y215" s="10">
        <v>0.41</v>
      </c>
      <c r="Z215" s="10">
        <v>0.24</v>
      </c>
      <c r="AA215" s="10">
        <v>0.11</v>
      </c>
      <c r="AB215" s="11">
        <v>0.05</v>
      </c>
      <c r="AC215" s="9" t="s">
        <v>299</v>
      </c>
      <c r="AD215" s="10" t="s">
        <v>313</v>
      </c>
      <c r="AE215" s="10" t="s">
        <v>272</v>
      </c>
      <c r="AF215" s="11" t="s">
        <v>296</v>
      </c>
    </row>
    <row r="216" spans="1:32" x14ac:dyDescent="0.35">
      <c r="A216" t="s">
        <v>246</v>
      </c>
      <c r="B216" s="9" t="s">
        <v>299</v>
      </c>
      <c r="C216" s="10" t="s">
        <v>313</v>
      </c>
      <c r="D216" s="10" t="s">
        <v>272</v>
      </c>
      <c r="E216" s="11" t="s">
        <v>297</v>
      </c>
      <c r="F216" s="10"/>
      <c r="G216" t="s">
        <v>246</v>
      </c>
      <c r="H216" s="9">
        <v>0.28999999999999998</v>
      </c>
      <c r="I216" s="10">
        <v>9.1</v>
      </c>
      <c r="J216" s="10">
        <v>2.0339999999999998</v>
      </c>
      <c r="K216" s="10">
        <v>0.158</v>
      </c>
      <c r="L216" s="10">
        <v>-3.0000000000000001E-3</v>
      </c>
      <c r="M216" s="10">
        <v>1.17</v>
      </c>
      <c r="N216" s="10">
        <v>58</v>
      </c>
      <c r="O216" s="20">
        <v>223</v>
      </c>
      <c r="P216" s="10">
        <v>0.01</v>
      </c>
      <c r="Q216" s="10">
        <v>11.87</v>
      </c>
      <c r="R216" s="10">
        <v>0.94</v>
      </c>
      <c r="S216" s="10">
        <v>0.05</v>
      </c>
      <c r="T216" s="10">
        <v>7.0000000000000007E-2</v>
      </c>
      <c r="U216" s="10">
        <v>2.83</v>
      </c>
      <c r="V216" s="10">
        <v>75.97</v>
      </c>
      <c r="W216" s="10">
        <v>6.54</v>
      </c>
      <c r="X216" s="10">
        <v>0.74</v>
      </c>
      <c r="Y216" s="10">
        <v>0.48</v>
      </c>
      <c r="Z216" s="10">
        <v>0.28999999999999998</v>
      </c>
      <c r="AA216" s="10">
        <v>0.16</v>
      </c>
      <c r="AB216" s="11">
        <v>0.06</v>
      </c>
      <c r="AC216" s="9" t="s">
        <v>299</v>
      </c>
      <c r="AD216" s="10" t="s">
        <v>313</v>
      </c>
      <c r="AE216" s="10" t="s">
        <v>272</v>
      </c>
      <c r="AF216" s="11" t="s">
        <v>297</v>
      </c>
    </row>
    <row r="217" spans="1:32" ht="15" thickBot="1" x14ac:dyDescent="0.4">
      <c r="A217" t="s">
        <v>247</v>
      </c>
      <c r="B217" s="12" t="s">
        <v>304</v>
      </c>
      <c r="C217" s="13" t="s">
        <v>313</v>
      </c>
      <c r="D217" s="13" t="s">
        <v>271</v>
      </c>
      <c r="E217" s="14" t="s">
        <v>294</v>
      </c>
      <c r="F217" s="10"/>
      <c r="G217" t="s">
        <v>247</v>
      </c>
      <c r="H217" s="12">
        <v>0.3</v>
      </c>
      <c r="I217" s="13">
        <v>8.5</v>
      </c>
      <c r="J217" s="13">
        <v>1.9850000000000001</v>
      </c>
      <c r="K217" s="13">
        <v>0.13700000000000001</v>
      </c>
      <c r="L217" s="13">
        <v>-3.0000000000000001E-3</v>
      </c>
      <c r="M217" s="13">
        <v>0.91</v>
      </c>
      <c r="N217" s="13">
        <v>52</v>
      </c>
      <c r="O217" s="21">
        <v>257.81810000000002</v>
      </c>
      <c r="P217" s="13">
        <v>0.01</v>
      </c>
      <c r="Q217" s="13">
        <v>11.31</v>
      </c>
      <c r="R217" s="13">
        <v>0.93</v>
      </c>
      <c r="S217" s="13">
        <v>0.08</v>
      </c>
      <c r="T217" s="13">
        <v>0.12</v>
      </c>
      <c r="U217" s="13">
        <v>2.86</v>
      </c>
      <c r="V217" s="13">
        <v>76.209999999999994</v>
      </c>
      <c r="W217" s="13">
        <v>6.85</v>
      </c>
      <c r="X217" s="13">
        <v>0.7</v>
      </c>
      <c r="Y217" s="13">
        <v>0.46</v>
      </c>
      <c r="Z217" s="13">
        <v>0.28999999999999998</v>
      </c>
      <c r="AA217" s="13">
        <v>0.14000000000000001</v>
      </c>
      <c r="AB217" s="14">
        <v>0.05</v>
      </c>
      <c r="AC217" s="12" t="s">
        <v>304</v>
      </c>
      <c r="AD217" s="13" t="s">
        <v>313</v>
      </c>
      <c r="AE217" s="13" t="s">
        <v>271</v>
      </c>
      <c r="AF217" s="14" t="s">
        <v>294</v>
      </c>
    </row>
    <row r="219" spans="1:32" x14ac:dyDescent="0.35">
      <c r="G219" s="23" t="s">
        <v>316</v>
      </c>
      <c r="H219" s="24">
        <f>AVERAGE(H3:H217)</f>
        <v>0.27632558139534896</v>
      </c>
      <c r="I219" s="24">
        <f t="shared" ref="I219:AB219" si="0">AVERAGE(I3:I217)</f>
        <v>5.7413953488372069</v>
      </c>
      <c r="J219" s="24">
        <f t="shared" si="0"/>
        <v>1.7425720930232569</v>
      </c>
      <c r="K219" s="24">
        <f t="shared" si="0"/>
        <v>0.12378139534883717</v>
      </c>
      <c r="L219" s="24">
        <f t="shared" si="0"/>
        <v>-3.7488372093023286E-3</v>
      </c>
      <c r="M219" s="24">
        <f t="shared" si="0"/>
        <v>0.80176744186046456</v>
      </c>
      <c r="N219" s="24">
        <f t="shared" si="0"/>
        <v>71.023255813953483</v>
      </c>
      <c r="O219" s="24">
        <f t="shared" si="0"/>
        <v>336.69616883720931</v>
      </c>
      <c r="P219" s="24">
        <f t="shared" si="0"/>
        <v>1.1162790697674389E-2</v>
      </c>
      <c r="Q219" s="24">
        <f t="shared" si="0"/>
        <v>11.254930232558143</v>
      </c>
      <c r="R219" s="24">
        <f t="shared" si="0"/>
        <v>0.8829767441860471</v>
      </c>
      <c r="S219" s="24">
        <f t="shared" si="0"/>
        <v>8.6046511627906927E-2</v>
      </c>
      <c r="T219" s="24">
        <f t="shared" si="0"/>
        <v>0.14455813953488364</v>
      </c>
      <c r="U219" s="24">
        <f t="shared" si="0"/>
        <v>2.7578139534883723</v>
      </c>
      <c r="V219" s="24">
        <f t="shared" si="0"/>
        <v>76.390000000000029</v>
      </c>
      <c r="W219" s="24">
        <f t="shared" si="0"/>
        <v>6.9372093023255781</v>
      </c>
      <c r="X219" s="24">
        <f t="shared" si="0"/>
        <v>0.68060465116279079</v>
      </c>
      <c r="Y219" s="24">
        <f t="shared" si="0"/>
        <v>0.40372093023255867</v>
      </c>
      <c r="Z219" s="24">
        <f t="shared" si="0"/>
        <v>0.29255813953488347</v>
      </c>
      <c r="AA219" s="24">
        <f t="shared" si="0"/>
        <v>0.11702325581395354</v>
      </c>
      <c r="AB219" s="24">
        <f t="shared" si="0"/>
        <v>5.4093023255814006E-2</v>
      </c>
    </row>
    <row r="220" spans="1:32" x14ac:dyDescent="0.35">
      <c r="G220" s="23" t="s">
        <v>317</v>
      </c>
      <c r="H220" s="24">
        <f>STDEV(H3:H217)</f>
        <v>5.2069203111125693E-2</v>
      </c>
      <c r="I220" s="24">
        <f t="shared" ref="I220:AB220" si="1">STDEV(I3:I217)</f>
        <v>1.4056321646224834</v>
      </c>
      <c r="J220" s="24">
        <f t="shared" si="1"/>
        <v>0.15129671029029085</v>
      </c>
      <c r="K220" s="24">
        <f t="shared" si="1"/>
        <v>1.7259796836259562E-2</v>
      </c>
      <c r="L220" s="24">
        <f t="shared" si="1"/>
        <v>1.6944621307741553E-3</v>
      </c>
      <c r="M220" s="24">
        <f t="shared" si="1"/>
        <v>0.21623723961156199</v>
      </c>
      <c r="N220" s="24">
        <f t="shared" si="1"/>
        <v>10.037519269643216</v>
      </c>
      <c r="O220" s="24">
        <f t="shared" si="1"/>
        <v>64.410656281268572</v>
      </c>
      <c r="P220" s="24">
        <f t="shared" si="1"/>
        <v>6.6308900198984349E-3</v>
      </c>
      <c r="Q220" s="24">
        <f t="shared" si="1"/>
        <v>1.234095025714337</v>
      </c>
      <c r="R220" s="24">
        <f t="shared" si="1"/>
        <v>0.21961409318149164</v>
      </c>
      <c r="S220" s="24">
        <f t="shared" si="1"/>
        <v>2.3235842326361236E-2</v>
      </c>
      <c r="T220" s="24">
        <f t="shared" si="1"/>
        <v>4.6157644502890734E-2</v>
      </c>
      <c r="U220" s="24">
        <f t="shared" si="1"/>
        <v>0.40229175583615884</v>
      </c>
      <c r="V220" s="24">
        <f t="shared" si="1"/>
        <v>2.4494641794390746</v>
      </c>
      <c r="W220" s="24">
        <f t="shared" si="1"/>
        <v>1.5534642107620917</v>
      </c>
      <c r="X220" s="24">
        <f t="shared" si="1"/>
        <v>4.8231402660141039E-2</v>
      </c>
      <c r="Y220" s="24">
        <f t="shared" si="1"/>
        <v>2.7786170820216494E-2</v>
      </c>
      <c r="Z220" s="24">
        <f t="shared" si="1"/>
        <v>3.789391384909957E-2</v>
      </c>
      <c r="AA220" s="24">
        <f t="shared" si="1"/>
        <v>1.5542357517462215E-2</v>
      </c>
      <c r="AB220" s="24">
        <f t="shared" si="1"/>
        <v>3.1578276835825043E-2</v>
      </c>
    </row>
    <row r="221" spans="1:32" x14ac:dyDescent="0.35">
      <c r="G221" s="23" t="s">
        <v>318</v>
      </c>
      <c r="H221" s="25">
        <f>H220/H219</f>
        <v>0.18843424791940783</v>
      </c>
      <c r="I221" s="25">
        <f t="shared" ref="I221:AB221" si="2">I220/I219</f>
        <v>0.24482413755171262</v>
      </c>
      <c r="J221" s="25">
        <f t="shared" si="2"/>
        <v>8.6823788178427799E-2</v>
      </c>
      <c r="K221" s="25">
        <f t="shared" si="2"/>
        <v>0.13943773042482271</v>
      </c>
      <c r="L221" s="25">
        <f t="shared" si="2"/>
        <v>-0.45199672222883758</v>
      </c>
      <c r="M221" s="25">
        <f t="shared" si="2"/>
        <v>0.26970069913264799</v>
      </c>
      <c r="N221" s="25">
        <f t="shared" si="2"/>
        <v>0.14132721957912847</v>
      </c>
      <c r="O221" s="25">
        <f t="shared" si="2"/>
        <v>0.19130201719761997</v>
      </c>
      <c r="P221" s="25">
        <f t="shared" si="2"/>
        <v>0.59401723094923631</v>
      </c>
      <c r="Q221" s="25">
        <f t="shared" si="2"/>
        <v>0.10964928260011421</v>
      </c>
      <c r="R221" s="25">
        <f t="shared" si="2"/>
        <v>0.24872013292256989</v>
      </c>
      <c r="S221" s="25">
        <f t="shared" si="2"/>
        <v>0.27003816757663074</v>
      </c>
      <c r="T221" s="25">
        <f t="shared" si="2"/>
        <v>0.31930159485590454</v>
      </c>
      <c r="U221" s="25">
        <f t="shared" si="2"/>
        <v>0.1458734209852329</v>
      </c>
      <c r="V221" s="25">
        <f t="shared" si="2"/>
        <v>3.206524649088982E-2</v>
      </c>
      <c r="W221" s="25">
        <f t="shared" si="2"/>
        <v>0.22393215240620173</v>
      </c>
      <c r="X221" s="25">
        <f t="shared" si="2"/>
        <v>7.0865520207273436E-2</v>
      </c>
      <c r="Y221" s="25">
        <f t="shared" si="2"/>
        <v>6.8825192699844912E-2</v>
      </c>
      <c r="Z221" s="25">
        <f t="shared" si="2"/>
        <v>0.12952609662251852</v>
      </c>
      <c r="AA221" s="25">
        <f t="shared" si="2"/>
        <v>0.13281426336464131</v>
      </c>
      <c r="AB221" s="25">
        <f t="shared" si="2"/>
        <v>0.58377725878782272</v>
      </c>
    </row>
    <row r="222" spans="1:32" x14ac:dyDescent="0.35">
      <c r="A222" s="23" t="s">
        <v>319</v>
      </c>
      <c r="B222" s="23">
        <f>COUNT(B3:B217)</f>
        <v>0</v>
      </c>
      <c r="C222" s="23">
        <f t="shared" ref="C222:E222" si="3">COUNT(C3:C217)</f>
        <v>0</v>
      </c>
      <c r="D222" s="23">
        <f t="shared" si="3"/>
        <v>0</v>
      </c>
      <c r="E222" s="23">
        <f t="shared" si="3"/>
        <v>0</v>
      </c>
      <c r="G222" s="23" t="s">
        <v>319</v>
      </c>
      <c r="H222" s="23">
        <f>COUNT(H3:H217)</f>
        <v>215</v>
      </c>
      <c r="I222" s="23">
        <f t="shared" ref="I222:AB222" si="4">COUNT(I3:I217)</f>
        <v>215</v>
      </c>
      <c r="J222" s="23">
        <f t="shared" si="4"/>
        <v>215</v>
      </c>
      <c r="K222" s="23">
        <f t="shared" si="4"/>
        <v>215</v>
      </c>
      <c r="L222" s="23">
        <f t="shared" si="4"/>
        <v>215</v>
      </c>
      <c r="M222" s="23">
        <f t="shared" si="4"/>
        <v>215</v>
      </c>
      <c r="N222" s="23">
        <f t="shared" si="4"/>
        <v>215</v>
      </c>
      <c r="O222" s="23">
        <f t="shared" si="4"/>
        <v>215</v>
      </c>
      <c r="P222" s="23">
        <f t="shared" si="4"/>
        <v>215</v>
      </c>
      <c r="Q222" s="23">
        <f t="shared" si="4"/>
        <v>215</v>
      </c>
      <c r="R222" s="23">
        <f t="shared" si="4"/>
        <v>215</v>
      </c>
      <c r="S222" s="23">
        <f t="shared" si="4"/>
        <v>215</v>
      </c>
      <c r="T222" s="23">
        <f t="shared" si="4"/>
        <v>215</v>
      </c>
      <c r="U222" s="23">
        <f t="shared" si="4"/>
        <v>215</v>
      </c>
      <c r="V222" s="23">
        <f t="shared" si="4"/>
        <v>215</v>
      </c>
      <c r="W222" s="23">
        <f t="shared" si="4"/>
        <v>215</v>
      </c>
      <c r="X222" s="23">
        <f t="shared" si="4"/>
        <v>215</v>
      </c>
      <c r="Y222" s="23">
        <f t="shared" si="4"/>
        <v>215</v>
      </c>
      <c r="Z222" s="23">
        <f t="shared" si="4"/>
        <v>215</v>
      </c>
      <c r="AA222" s="23">
        <f t="shared" si="4"/>
        <v>215</v>
      </c>
      <c r="AB222" s="23">
        <f t="shared" si="4"/>
        <v>215</v>
      </c>
    </row>
    <row r="223" spans="1:32" x14ac:dyDescent="0.35">
      <c r="A223" s="23" t="s">
        <v>322</v>
      </c>
      <c r="B223" s="23">
        <f>COUNTBLANK(B3:B217)</f>
        <v>0</v>
      </c>
      <c r="C223" s="23">
        <f t="shared" ref="C223:E223" si="5">COUNTBLANK(C3:C217)</f>
        <v>0</v>
      </c>
      <c r="D223" s="23">
        <f t="shared" si="5"/>
        <v>0</v>
      </c>
      <c r="E223" s="23">
        <f t="shared" si="5"/>
        <v>0</v>
      </c>
      <c r="G223" s="23" t="s">
        <v>320</v>
      </c>
      <c r="H223" s="23">
        <f>MAX(H3:H217)</f>
        <v>0.45</v>
      </c>
      <c r="I223" s="23">
        <f t="shared" ref="I223:AB223" si="6">MAX(I3:I217)</f>
        <v>9.4</v>
      </c>
      <c r="J223" s="23">
        <f t="shared" si="6"/>
        <v>2.2989999999999999</v>
      </c>
      <c r="K223" s="23">
        <f t="shared" si="6"/>
        <v>0.17100000000000001</v>
      </c>
      <c r="L223" s="23">
        <f t="shared" si="6"/>
        <v>0</v>
      </c>
      <c r="M223" s="23">
        <f t="shared" si="6"/>
        <v>1.48</v>
      </c>
      <c r="N223" s="23">
        <f t="shared" si="6"/>
        <v>96</v>
      </c>
      <c r="O223" s="23">
        <f t="shared" si="6"/>
        <v>615</v>
      </c>
      <c r="P223" s="23">
        <f t="shared" si="6"/>
        <v>0.1</v>
      </c>
      <c r="Q223" s="23">
        <f t="shared" si="6"/>
        <v>14.81</v>
      </c>
      <c r="R223" s="23">
        <f t="shared" si="6"/>
        <v>1.59</v>
      </c>
      <c r="S223" s="23">
        <f t="shared" si="6"/>
        <v>0.16</v>
      </c>
      <c r="T223" s="23">
        <f t="shared" si="6"/>
        <v>0.26</v>
      </c>
      <c r="U223" s="23">
        <f t="shared" si="6"/>
        <v>3.5</v>
      </c>
      <c r="V223" s="23">
        <f t="shared" si="6"/>
        <v>80.930000000000007</v>
      </c>
      <c r="W223" s="23">
        <f t="shared" si="6"/>
        <v>10.61</v>
      </c>
      <c r="X223" s="23">
        <f t="shared" si="6"/>
        <v>0.83</v>
      </c>
      <c r="Y223" s="23">
        <f t="shared" si="6"/>
        <v>0.49</v>
      </c>
      <c r="Z223" s="23">
        <f t="shared" si="6"/>
        <v>0.43</v>
      </c>
      <c r="AA223" s="23">
        <f t="shared" si="6"/>
        <v>0.18</v>
      </c>
      <c r="AB223" s="23">
        <f t="shared" si="6"/>
        <v>0.49</v>
      </c>
    </row>
    <row r="224" spans="1:32" x14ac:dyDescent="0.35">
      <c r="G224" s="23" t="s">
        <v>321</v>
      </c>
      <c r="H224" s="23">
        <f>MIN(H3:H217)</f>
        <v>0.17</v>
      </c>
      <c r="I224" s="23">
        <f t="shared" ref="I224:AB224" si="7">MIN(I3:I217)</f>
        <v>3</v>
      </c>
      <c r="J224" s="23">
        <f t="shared" si="7"/>
        <v>1.4670000000000001</v>
      </c>
      <c r="K224" s="23">
        <f t="shared" si="7"/>
        <v>0.08</v>
      </c>
      <c r="L224" s="23">
        <f t="shared" si="7"/>
        <v>-0.02</v>
      </c>
      <c r="M224" s="23">
        <f t="shared" si="7"/>
        <v>0.32</v>
      </c>
      <c r="N224" s="23">
        <f t="shared" si="7"/>
        <v>40</v>
      </c>
      <c r="O224" s="23">
        <f t="shared" si="7"/>
        <v>159.7978</v>
      </c>
      <c r="P224" s="23">
        <f t="shared" si="7"/>
        <v>0.01</v>
      </c>
      <c r="Q224" s="23">
        <f t="shared" si="7"/>
        <v>8.76</v>
      </c>
      <c r="R224" s="23">
        <f t="shared" si="7"/>
        <v>0.46</v>
      </c>
      <c r="S224" s="23">
        <f t="shared" si="7"/>
        <v>0.04</v>
      </c>
      <c r="T224" s="23">
        <f t="shared" si="7"/>
        <v>0.04</v>
      </c>
      <c r="U224" s="23">
        <f t="shared" si="7"/>
        <v>1.71</v>
      </c>
      <c r="V224" s="23">
        <f t="shared" si="7"/>
        <v>69.53</v>
      </c>
      <c r="W224" s="23">
        <f t="shared" si="7"/>
        <v>3.68</v>
      </c>
      <c r="X224" s="23">
        <f t="shared" si="7"/>
        <v>0.5</v>
      </c>
      <c r="Y224" s="23">
        <f t="shared" si="7"/>
        <v>0.36</v>
      </c>
      <c r="Z224" s="23">
        <f t="shared" si="7"/>
        <v>0.2</v>
      </c>
      <c r="AA224" s="23">
        <f t="shared" si="7"/>
        <v>7.0000000000000007E-2</v>
      </c>
      <c r="AB224" s="23">
        <f t="shared" si="7"/>
        <v>0.02</v>
      </c>
    </row>
    <row r="225" spans="7:28" x14ac:dyDescent="0.35">
      <c r="G225" s="23" t="s">
        <v>322</v>
      </c>
      <c r="H225" s="23">
        <f>COUNTBLANK(H3:H217)</f>
        <v>0</v>
      </c>
      <c r="I225" s="23">
        <f t="shared" ref="I225:AB225" si="8">COUNTBLANK(I3:I217)</f>
        <v>0</v>
      </c>
      <c r="J225" s="23">
        <f t="shared" si="8"/>
        <v>0</v>
      </c>
      <c r="K225" s="23">
        <f t="shared" si="8"/>
        <v>0</v>
      </c>
      <c r="L225" s="23">
        <f t="shared" si="8"/>
        <v>0</v>
      </c>
      <c r="M225" s="23">
        <f t="shared" si="8"/>
        <v>0</v>
      </c>
      <c r="N225" s="23">
        <f t="shared" si="8"/>
        <v>0</v>
      </c>
      <c r="O225" s="23">
        <f t="shared" si="8"/>
        <v>0</v>
      </c>
      <c r="P225" s="23">
        <f t="shared" si="8"/>
        <v>0</v>
      </c>
      <c r="Q225" s="23">
        <f t="shared" si="8"/>
        <v>0</v>
      </c>
      <c r="R225" s="23">
        <f t="shared" si="8"/>
        <v>0</v>
      </c>
      <c r="S225" s="23">
        <f t="shared" si="8"/>
        <v>0</v>
      </c>
      <c r="T225" s="23">
        <f t="shared" si="8"/>
        <v>0</v>
      </c>
      <c r="U225" s="23">
        <f t="shared" si="8"/>
        <v>0</v>
      </c>
      <c r="V225" s="23">
        <f t="shared" si="8"/>
        <v>0</v>
      </c>
      <c r="W225" s="23">
        <f t="shared" si="8"/>
        <v>0</v>
      </c>
      <c r="X225" s="23">
        <f t="shared" si="8"/>
        <v>0</v>
      </c>
      <c r="Y225" s="23">
        <f t="shared" si="8"/>
        <v>0</v>
      </c>
      <c r="Z225" s="23">
        <f t="shared" si="8"/>
        <v>0</v>
      </c>
      <c r="AA225" s="23">
        <f t="shared" si="8"/>
        <v>0</v>
      </c>
      <c r="AB225" s="23">
        <f t="shared" si="8"/>
        <v>0</v>
      </c>
    </row>
    <row r="226" spans="7:28" x14ac:dyDescent="0.35">
      <c r="G226" s="23" t="s">
        <v>323</v>
      </c>
      <c r="H226" s="24">
        <f>MEDIAN(H3:H217)</f>
        <v>0.27</v>
      </c>
      <c r="I226" s="24">
        <f t="shared" ref="I226:AB226" si="9">MEDIAN(I3:I217)</f>
        <v>5.3</v>
      </c>
      <c r="J226" s="24">
        <f t="shared" si="9"/>
        <v>1.718</v>
      </c>
      <c r="K226" s="24">
        <f t="shared" si="9"/>
        <v>0.123</v>
      </c>
      <c r="L226" s="24">
        <f t="shared" si="9"/>
        <v>-4.0000000000000001E-3</v>
      </c>
      <c r="M226" s="24">
        <f t="shared" si="9"/>
        <v>0.79</v>
      </c>
      <c r="N226" s="24">
        <f t="shared" si="9"/>
        <v>71</v>
      </c>
      <c r="O226" s="24">
        <f t="shared" si="9"/>
        <v>344</v>
      </c>
      <c r="P226" s="24">
        <f t="shared" si="9"/>
        <v>0.01</v>
      </c>
      <c r="Q226" s="24">
        <f t="shared" si="9"/>
        <v>11.02</v>
      </c>
      <c r="R226" s="24">
        <f t="shared" si="9"/>
        <v>0.84</v>
      </c>
      <c r="S226" s="24">
        <f t="shared" si="9"/>
        <v>0.09</v>
      </c>
      <c r="T226" s="24">
        <f t="shared" si="9"/>
        <v>0.15</v>
      </c>
      <c r="U226" s="24">
        <f t="shared" si="9"/>
        <v>2.83</v>
      </c>
      <c r="V226" s="24">
        <f t="shared" si="9"/>
        <v>76.62</v>
      </c>
      <c r="W226" s="24">
        <f t="shared" si="9"/>
        <v>6.79</v>
      </c>
      <c r="X226" s="24">
        <f t="shared" si="9"/>
        <v>0.69</v>
      </c>
      <c r="Y226" s="24">
        <f t="shared" si="9"/>
        <v>0.4</v>
      </c>
      <c r="Z226" s="24">
        <f t="shared" si="9"/>
        <v>0.28999999999999998</v>
      </c>
      <c r="AA226" s="24">
        <f t="shared" si="9"/>
        <v>0.11</v>
      </c>
      <c r="AB226" s="24">
        <f t="shared" si="9"/>
        <v>0.05</v>
      </c>
    </row>
    <row r="227" spans="7:28" x14ac:dyDescent="0.35">
      <c r="G227" s="23" t="s">
        <v>324</v>
      </c>
      <c r="H227" s="24">
        <f>MODE(H$3:H$217)</f>
        <v>0.24</v>
      </c>
      <c r="I227" s="24">
        <f t="shared" ref="I227:AB227" si="10">MODE(I$3:I$217)</f>
        <v>5</v>
      </c>
      <c r="J227" s="24">
        <f t="shared" si="10"/>
        <v>1.742</v>
      </c>
      <c r="K227" s="24">
        <f t="shared" si="10"/>
        <v>0.11899999999999999</v>
      </c>
      <c r="L227" s="24">
        <f t="shared" si="10"/>
        <v>-4.0000000000000001E-3</v>
      </c>
      <c r="M227" s="24">
        <f t="shared" si="10"/>
        <v>0.67</v>
      </c>
      <c r="N227" s="24">
        <f t="shared" si="10"/>
        <v>68</v>
      </c>
      <c r="O227" s="24">
        <f t="shared" si="10"/>
        <v>346</v>
      </c>
      <c r="P227" s="24">
        <f t="shared" si="10"/>
        <v>0.01</v>
      </c>
      <c r="Q227" s="24">
        <f t="shared" si="10"/>
        <v>10.78</v>
      </c>
      <c r="R227" s="24">
        <f t="shared" si="10"/>
        <v>0.79</v>
      </c>
      <c r="S227" s="24">
        <f t="shared" si="10"/>
        <v>0.09</v>
      </c>
      <c r="T227" s="24">
        <f t="shared" si="10"/>
        <v>0.16</v>
      </c>
      <c r="U227" s="24">
        <f t="shared" si="10"/>
        <v>3.07</v>
      </c>
      <c r="V227" s="24">
        <f t="shared" si="10"/>
        <v>78.41</v>
      </c>
      <c r="W227" s="24">
        <f t="shared" si="10"/>
        <v>6.42</v>
      </c>
      <c r="X227" s="24">
        <f t="shared" si="10"/>
        <v>0.7</v>
      </c>
      <c r="Y227" s="24">
        <f t="shared" si="10"/>
        <v>0.39</v>
      </c>
      <c r="Z227" s="24">
        <f t="shared" si="10"/>
        <v>0.28000000000000003</v>
      </c>
      <c r="AA227" s="24">
        <f t="shared" si="10"/>
        <v>0.11</v>
      </c>
      <c r="AB227" s="24">
        <f t="shared" si="10"/>
        <v>0.05</v>
      </c>
    </row>
    <row r="228" spans="7:28" x14ac:dyDescent="0.35">
      <c r="G228" s="23" t="s">
        <v>325</v>
      </c>
      <c r="H228" s="24">
        <f>SKEW(H$3:H$217)</f>
        <v>0.77393280016446719</v>
      </c>
      <c r="I228" s="24">
        <f t="shared" ref="I228:AB228" si="11">SKEW(I$3:I$217)</f>
        <v>0.81224662649895263</v>
      </c>
      <c r="J228" s="24">
        <f t="shared" si="11"/>
        <v>0.59935085888618989</v>
      </c>
      <c r="K228" s="24">
        <f t="shared" si="11"/>
        <v>-7.8398540190684485E-3</v>
      </c>
      <c r="L228" s="24">
        <f t="shared" si="11"/>
        <v>-4.0121726467104555</v>
      </c>
      <c r="M228" s="24">
        <f t="shared" si="11"/>
        <v>0.47002234081568156</v>
      </c>
      <c r="N228" s="24">
        <f t="shared" si="11"/>
        <v>-0.22264098367361826</v>
      </c>
      <c r="O228" s="24">
        <f t="shared" si="11"/>
        <v>0.25243091190836203</v>
      </c>
      <c r="P228" s="24">
        <f t="shared" si="11"/>
        <v>11.51625531354801</v>
      </c>
      <c r="Q228" s="24">
        <f t="shared" si="11"/>
        <v>0.67077052303542406</v>
      </c>
      <c r="R228" s="24">
        <f t="shared" si="11"/>
        <v>0.77169230940268352</v>
      </c>
      <c r="S228" s="24">
        <f t="shared" si="11"/>
        <v>0.17920851904465906</v>
      </c>
      <c r="T228" s="24">
        <f t="shared" si="11"/>
        <v>1.376658273795882E-2</v>
      </c>
      <c r="U228" s="24">
        <f t="shared" si="11"/>
        <v>-0.51025091138343515</v>
      </c>
      <c r="V228" s="24">
        <f t="shared" si="11"/>
        <v>-0.63637109448057583</v>
      </c>
      <c r="W228" s="24">
        <f t="shared" si="11"/>
        <v>0.38385096110498745</v>
      </c>
      <c r="X228" s="24">
        <f t="shared" si="11"/>
        <v>-0.39559279276762299</v>
      </c>
      <c r="Y228" s="24">
        <f t="shared" si="11"/>
        <v>0.8008792085718891</v>
      </c>
      <c r="Z228" s="24">
        <f t="shared" si="11"/>
        <v>1.1928614842198484</v>
      </c>
      <c r="AA228" s="24">
        <f t="shared" si="11"/>
        <v>0.97403480835333733</v>
      </c>
      <c r="AB228" s="24">
        <f t="shared" si="11"/>
        <v>12.438913492197814</v>
      </c>
    </row>
    <row r="229" spans="7:28" x14ac:dyDescent="0.35">
      <c r="G229" s="23" t="s">
        <v>326</v>
      </c>
      <c r="H229" s="24">
        <f>KURT(H$3:H$217)</f>
        <v>0.65937694553989612</v>
      </c>
      <c r="I229" s="24">
        <f t="shared" ref="I229:AB229" si="12">KURT(I$3:I$217)</f>
        <v>-6.3036035959832315E-2</v>
      </c>
      <c r="J229" s="24">
        <f t="shared" si="12"/>
        <v>0.24531093467543519</v>
      </c>
      <c r="K229" s="24">
        <f t="shared" si="12"/>
        <v>-0.30739955763882509</v>
      </c>
      <c r="L229" s="24">
        <f t="shared" si="12"/>
        <v>38.554984299766836</v>
      </c>
      <c r="M229" s="24">
        <f t="shared" si="12"/>
        <v>0.23503037114836633</v>
      </c>
      <c r="N229" s="24">
        <f t="shared" si="12"/>
        <v>-0.32469347382519054</v>
      </c>
      <c r="O229" s="24">
        <f t="shared" si="12"/>
        <v>1.5886534881166532</v>
      </c>
      <c r="P229" s="24">
        <f t="shared" si="12"/>
        <v>152.03102891520072</v>
      </c>
      <c r="Q229" s="24">
        <f t="shared" si="12"/>
        <v>-4.7458357938625628E-2</v>
      </c>
      <c r="R229" s="24">
        <f t="shared" si="12"/>
        <v>0.43960076652889413</v>
      </c>
      <c r="S229" s="24">
        <f t="shared" si="12"/>
        <v>0.27357608091899221</v>
      </c>
      <c r="T229" s="24">
        <f t="shared" si="12"/>
        <v>-0.37733999827117515</v>
      </c>
      <c r="U229" s="24">
        <f t="shared" si="12"/>
        <v>-0.44038179726713444</v>
      </c>
      <c r="V229" s="24">
        <f t="shared" si="12"/>
        <v>9.2256154158649739E-2</v>
      </c>
      <c r="W229" s="24">
        <f t="shared" si="12"/>
        <v>-0.24234848717957957</v>
      </c>
      <c r="X229" s="24">
        <f t="shared" si="12"/>
        <v>1.817114663713371</v>
      </c>
      <c r="Y229" s="24">
        <f t="shared" si="12"/>
        <v>0.50672630645948358</v>
      </c>
      <c r="Z229" s="24">
        <f t="shared" si="12"/>
        <v>2.0872055694688947</v>
      </c>
      <c r="AA229" s="24">
        <f t="shared" si="12"/>
        <v>2.4182128717144011</v>
      </c>
      <c r="AB229" s="24">
        <f t="shared" si="12"/>
        <v>171.57848919679395</v>
      </c>
    </row>
  </sheetData>
  <autoFilter ref="B2:AB217" xr:uid="{F858CEA0-3182-4A66-85C3-957C26B640A1}"/>
  <mergeCells count="3">
    <mergeCell ref="B1:E1"/>
    <mergeCell ref="H1:AB1"/>
    <mergeCell ref="AC1:A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5C22-17C4-4E57-95B5-79A27C2A6535}">
  <dimension ref="A1:AG229"/>
  <sheetViews>
    <sheetView topLeftCell="A2" zoomScale="65" workbookViewId="0">
      <selection activeCell="N7" sqref="N7"/>
    </sheetView>
  </sheetViews>
  <sheetFormatPr defaultRowHeight="14.5" x14ac:dyDescent="0.35"/>
  <cols>
    <col min="1" max="8" width="8.7265625" style="30"/>
    <col min="9" max="9" width="8.7265625" style="41"/>
    <col min="10" max="19" width="8.7265625" style="30"/>
    <col min="20" max="20" width="20.90625" style="30" customWidth="1"/>
    <col min="21" max="16384" width="8.7265625" style="30"/>
  </cols>
  <sheetData>
    <row r="1" spans="2:33" ht="36" x14ac:dyDescent="0.35">
      <c r="B1" s="64" t="s">
        <v>315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6" t="s">
        <v>314</v>
      </c>
      <c r="N1" s="66"/>
      <c r="O1" s="67"/>
      <c r="W1" s="64" t="s">
        <v>346</v>
      </c>
      <c r="X1" s="65"/>
      <c r="Y1" s="65"/>
      <c r="Z1" s="65"/>
      <c r="AA1" s="65"/>
      <c r="AB1" s="65"/>
      <c r="AC1" s="65"/>
      <c r="AD1" s="65"/>
      <c r="AE1" s="65"/>
      <c r="AF1" s="65"/>
      <c r="AG1" s="68"/>
    </row>
    <row r="2" spans="2:33" ht="29.5" thickBot="1" x14ac:dyDescent="0.4">
      <c r="B2" s="31" t="s">
        <v>332</v>
      </c>
      <c r="C2" s="31" t="s">
        <v>333</v>
      </c>
      <c r="D2" s="31" t="s">
        <v>334</v>
      </c>
      <c r="E2" s="31" t="s">
        <v>335</v>
      </c>
      <c r="F2" s="31" t="s">
        <v>336</v>
      </c>
      <c r="G2" s="31" t="s">
        <v>337</v>
      </c>
      <c r="H2" s="31" t="s">
        <v>338</v>
      </c>
      <c r="I2" s="31" t="s">
        <v>339</v>
      </c>
      <c r="J2" s="31" t="s">
        <v>340</v>
      </c>
      <c r="K2" s="31" t="s">
        <v>341</v>
      </c>
      <c r="L2" s="31" t="s">
        <v>342</v>
      </c>
      <c r="M2" s="28" t="s">
        <v>327</v>
      </c>
      <c r="N2" s="29" t="s">
        <v>328</v>
      </c>
      <c r="O2" s="29" t="s">
        <v>329</v>
      </c>
      <c r="S2" s="26" t="s">
        <v>3</v>
      </c>
      <c r="T2" s="30" t="s">
        <v>332</v>
      </c>
      <c r="W2" s="51" t="s">
        <v>332</v>
      </c>
      <c r="X2" s="52" t="s">
        <v>333</v>
      </c>
      <c r="Y2" s="52" t="s">
        <v>334</v>
      </c>
      <c r="Z2" s="52" t="s">
        <v>335</v>
      </c>
      <c r="AA2" s="52" t="s">
        <v>336</v>
      </c>
      <c r="AB2" s="52" t="s">
        <v>337</v>
      </c>
      <c r="AC2" s="52" t="s">
        <v>338</v>
      </c>
      <c r="AD2" s="52" t="s">
        <v>339</v>
      </c>
      <c r="AE2" s="52" t="s">
        <v>340</v>
      </c>
      <c r="AF2" s="52" t="s">
        <v>341</v>
      </c>
      <c r="AG2" s="53" t="s">
        <v>342</v>
      </c>
    </row>
    <row r="3" spans="2:33" ht="58" x14ac:dyDescent="0.35">
      <c r="B3" s="32">
        <v>0.28999999999999998</v>
      </c>
      <c r="C3" s="33">
        <v>5.0999999999999996</v>
      </c>
      <c r="D3" s="33">
        <v>1.7070000000000001</v>
      </c>
      <c r="E3" s="33">
        <v>0.108</v>
      </c>
      <c r="F3" s="33">
        <v>-3.0000000000000001E-3</v>
      </c>
      <c r="G3" s="33">
        <v>0.57999999999999996</v>
      </c>
      <c r="H3" s="33">
        <v>54</v>
      </c>
      <c r="I3" s="34">
        <v>268</v>
      </c>
      <c r="J3" s="33">
        <v>12.57</v>
      </c>
      <c r="K3" s="33">
        <v>73.540000000000006</v>
      </c>
      <c r="L3" s="33">
        <v>8.57</v>
      </c>
      <c r="M3" s="33" t="s">
        <v>343</v>
      </c>
      <c r="N3" s="33" t="s">
        <v>348</v>
      </c>
      <c r="O3" s="35" t="s">
        <v>350</v>
      </c>
      <c r="S3" s="26" t="s">
        <v>4</v>
      </c>
      <c r="T3" s="30" t="s">
        <v>333</v>
      </c>
      <c r="W3" s="44">
        <f>(B3-AVERAGE(B$3:B$217))/STDEV(B$3:B$217)</f>
        <v>0.26262008610861931</v>
      </c>
      <c r="X3" s="45">
        <f t="shared" ref="X3:X66" si="0">(C3-AVERAGE(C$3:C$217))/STDEV(C$3:C$217)</f>
        <v>-0.45630383608180275</v>
      </c>
      <c r="Y3" s="45">
        <f t="shared" ref="Y3:Y66" si="1">(D3-AVERAGE(D$3:D$217))/STDEV(D$3:D$217)</f>
        <v>-0.23511478177552667</v>
      </c>
      <c r="Z3" s="45">
        <f t="shared" ref="Z3:Z66" si="2">(E3-AVERAGE(E$3:E$217))/STDEV(E$3:E$217)</f>
        <v>-0.91434421265512522</v>
      </c>
      <c r="AA3" s="45">
        <f t="shared" ref="AA3:AA66" si="3">(F3-AVERAGE(F$3:F$217))/STDEV(F$3:F$217)</f>
        <v>0.44193210087274387</v>
      </c>
      <c r="AB3" s="45">
        <f t="shared" ref="AB3:AB66" si="4">(G3-AVERAGE(G$3:G$217))/STDEV(G$3:G$217)</f>
        <v>-1.0255746986912928</v>
      </c>
      <c r="AC3" s="45">
        <f t="shared" ref="AC3:AC66" si="5">(H3-AVERAGE(H$3:H$217))/STDEV(H$3:H$217)</f>
        <v>-1.695962454133209</v>
      </c>
      <c r="AD3" s="45">
        <f t="shared" ref="AD3:AD66" si="6">(I3-AVERAGE(I$3:I$217))/STDEV(I$3:I$217)</f>
        <v>-1.0665342165933966</v>
      </c>
      <c r="AE3" s="45">
        <f t="shared" ref="AE3:AE66" si="7">(J3-AVERAGE(J$3:J$217))/STDEV(J$3:J$217)</f>
        <v>1.0656146731331722</v>
      </c>
      <c r="AF3" s="45">
        <f t="shared" ref="AF3:AF66" si="8">(K3-AVERAGE(K$3:K$217))/STDEV(K$3:K$217)</f>
        <v>-1.1635197705371918</v>
      </c>
      <c r="AG3" s="46">
        <f t="shared" ref="AG3:AG66" si="9">(L3-AVERAGE(L$3:L$217))/STDEV(L$3:L$217)</f>
        <v>1.0510642513440427</v>
      </c>
    </row>
    <row r="4" spans="2:33" ht="43.5" x14ac:dyDescent="0.35">
      <c r="B4" s="32">
        <v>0.25</v>
      </c>
      <c r="C4" s="33">
        <v>5</v>
      </c>
      <c r="D4" s="33">
        <v>1.6830000000000001</v>
      </c>
      <c r="E4" s="33">
        <v>0.11600000000000001</v>
      </c>
      <c r="F4" s="33">
        <v>-4.0000000000000001E-3</v>
      </c>
      <c r="G4" s="33">
        <v>0.56000000000000005</v>
      </c>
      <c r="H4" s="33">
        <v>62</v>
      </c>
      <c r="I4" s="34">
        <v>350</v>
      </c>
      <c r="J4" s="33">
        <v>9.8800000000000008</v>
      </c>
      <c r="K4" s="33">
        <v>78.739999999999995</v>
      </c>
      <c r="L4" s="33">
        <v>6.03</v>
      </c>
      <c r="M4" s="33" t="s">
        <v>343</v>
      </c>
      <c r="N4" s="33" t="s">
        <v>349</v>
      </c>
      <c r="O4" s="35" t="s">
        <v>350</v>
      </c>
      <c r="S4" s="26" t="s">
        <v>5</v>
      </c>
      <c r="T4" s="30" t="s">
        <v>334</v>
      </c>
      <c r="W4" s="42">
        <f t="shared" ref="W4:W67" si="10">(B4-AVERAGE(B$3:B$217))/STDEV(B$3:B$217)</f>
        <v>-0.50558832903905038</v>
      </c>
      <c r="X4" s="43">
        <f t="shared" si="0"/>
        <v>-0.52744620356373717</v>
      </c>
      <c r="Y4" s="43">
        <f t="shared" si="1"/>
        <v>-0.39374347868474274</v>
      </c>
      <c r="Z4" s="43">
        <f t="shared" si="2"/>
        <v>-0.45083933621338618</v>
      </c>
      <c r="AA4" s="43">
        <f t="shared" si="3"/>
        <v>-0.1482256735846447</v>
      </c>
      <c r="AB4" s="43">
        <f t="shared" si="4"/>
        <v>-1.1180657054944085</v>
      </c>
      <c r="AC4" s="43">
        <f t="shared" si="5"/>
        <v>-0.89895277623454217</v>
      </c>
      <c r="AD4" s="43">
        <f t="shared" si="6"/>
        <v>0.20654705185265451</v>
      </c>
      <c r="AE4" s="43">
        <f t="shared" si="7"/>
        <v>-1.1141202289202041</v>
      </c>
      <c r="AF4" s="43">
        <f t="shared" si="8"/>
        <v>0.95939349500432947</v>
      </c>
      <c r="AG4" s="47">
        <f t="shared" si="9"/>
        <v>-0.58399111871429787</v>
      </c>
    </row>
    <row r="5" spans="2:33" ht="43.5" x14ac:dyDescent="0.35">
      <c r="B5" s="32">
        <v>0.38</v>
      </c>
      <c r="C5" s="33">
        <v>5</v>
      </c>
      <c r="D5" s="33">
        <v>1.7849999999999999</v>
      </c>
      <c r="E5" s="33">
        <v>0.14899999999999999</v>
      </c>
      <c r="F5" s="33">
        <v>-2E-3</v>
      </c>
      <c r="G5" s="33">
        <v>1.1299999999999999</v>
      </c>
      <c r="H5" s="33">
        <v>70</v>
      </c>
      <c r="I5" s="34">
        <v>406</v>
      </c>
      <c r="J5" s="33">
        <v>11.6</v>
      </c>
      <c r="K5" s="33">
        <v>74.84</v>
      </c>
      <c r="L5" s="33">
        <v>8.4700000000000006</v>
      </c>
      <c r="M5" s="33" t="s">
        <v>343</v>
      </c>
      <c r="N5" s="33" t="s">
        <v>348</v>
      </c>
      <c r="O5" s="35" t="s">
        <v>351</v>
      </c>
      <c r="S5" s="26" t="s">
        <v>6</v>
      </c>
      <c r="T5" s="30" t="s">
        <v>335</v>
      </c>
      <c r="W5" s="42">
        <f t="shared" si="10"/>
        <v>1.9910890201908773</v>
      </c>
      <c r="X5" s="43">
        <f t="shared" si="0"/>
        <v>-0.52744620356373717</v>
      </c>
      <c r="Y5" s="43">
        <f t="shared" si="1"/>
        <v>0.28042848317942415</v>
      </c>
      <c r="Z5" s="43">
        <f t="shared" si="2"/>
        <v>1.4611182791087849</v>
      </c>
      <c r="AA5" s="43">
        <f t="shared" si="3"/>
        <v>1.0320898753301324</v>
      </c>
      <c r="AB5" s="43">
        <f t="shared" si="4"/>
        <v>1.5179279883943961</v>
      </c>
      <c r="AC5" s="43">
        <f t="shared" si="5"/>
        <v>-0.10194309833587545</v>
      </c>
      <c r="AD5" s="43">
        <f t="shared" si="6"/>
        <v>1.0759684059133723</v>
      </c>
      <c r="AE5" s="43">
        <f t="shared" si="7"/>
        <v>0.27961361179793914</v>
      </c>
      <c r="AF5" s="43">
        <f t="shared" si="8"/>
        <v>-0.63279145415181148</v>
      </c>
      <c r="AG5" s="47">
        <f t="shared" si="9"/>
        <v>0.98669199268032881</v>
      </c>
    </row>
    <row r="6" spans="2:33" ht="43.5" x14ac:dyDescent="0.35">
      <c r="B6" s="32">
        <v>0.2</v>
      </c>
      <c r="C6" s="33">
        <v>4</v>
      </c>
      <c r="D6" s="33">
        <v>1.5489999999999999</v>
      </c>
      <c r="E6" s="33">
        <v>0.11899999999999999</v>
      </c>
      <c r="F6" s="33">
        <v>-6.0000000000000001E-3</v>
      </c>
      <c r="G6" s="33">
        <v>0.67</v>
      </c>
      <c r="H6" s="33">
        <v>83</v>
      </c>
      <c r="I6" s="34">
        <v>448</v>
      </c>
      <c r="J6" s="33">
        <v>10.78</v>
      </c>
      <c r="K6" s="33">
        <v>79.540000000000006</v>
      </c>
      <c r="L6" s="33">
        <v>3.69</v>
      </c>
      <c r="M6" s="33" t="s">
        <v>343</v>
      </c>
      <c r="N6" s="33" t="s">
        <v>347</v>
      </c>
      <c r="O6" s="35" t="s">
        <v>352</v>
      </c>
      <c r="S6" s="26" t="s">
        <v>7</v>
      </c>
      <c r="T6" s="30" t="s">
        <v>336</v>
      </c>
      <c r="W6" s="42">
        <f t="shared" si="10"/>
        <v>-1.4658488479736378</v>
      </c>
      <c r="X6" s="43">
        <f t="shared" si="0"/>
        <v>-1.2388698783830838</v>
      </c>
      <c r="Y6" s="43">
        <f t="shared" si="1"/>
        <v>-1.2794203697611992</v>
      </c>
      <c r="Z6" s="43">
        <f t="shared" si="2"/>
        <v>-0.27702500754773485</v>
      </c>
      <c r="AA6" s="43">
        <f t="shared" si="3"/>
        <v>-1.328541222499422</v>
      </c>
      <c r="AB6" s="43">
        <f t="shared" si="4"/>
        <v>-0.60936516807727059</v>
      </c>
      <c r="AC6" s="43">
        <f t="shared" si="5"/>
        <v>1.1931976282494581</v>
      </c>
      <c r="AD6" s="43">
        <f t="shared" si="6"/>
        <v>1.7280344214589107</v>
      </c>
      <c r="AE6" s="43">
        <f t="shared" si="7"/>
        <v>-0.38484089366071128</v>
      </c>
      <c r="AF6" s="43">
        <f t="shared" si="8"/>
        <v>1.2859955358568766</v>
      </c>
      <c r="AG6" s="47">
        <f t="shared" si="9"/>
        <v>-2.0903019714452102</v>
      </c>
    </row>
    <row r="7" spans="2:33" ht="43.5" x14ac:dyDescent="0.35">
      <c r="B7" s="32">
        <v>0.27</v>
      </c>
      <c r="C7" s="33">
        <v>4</v>
      </c>
      <c r="D7" s="33">
        <v>1.7569999999999999</v>
      </c>
      <c r="E7" s="33">
        <v>0.151</v>
      </c>
      <c r="F7" s="33">
        <v>-6.0000000000000001E-3</v>
      </c>
      <c r="G7" s="33">
        <v>1.06</v>
      </c>
      <c r="H7" s="33">
        <v>77</v>
      </c>
      <c r="I7" s="34">
        <v>615</v>
      </c>
      <c r="J7" s="33">
        <v>10.77</v>
      </c>
      <c r="K7" s="33">
        <v>77.72</v>
      </c>
      <c r="L7" s="33">
        <v>6.16</v>
      </c>
      <c r="M7" s="33" t="s">
        <v>343</v>
      </c>
      <c r="N7" s="33" t="s">
        <v>347</v>
      </c>
      <c r="O7" s="35" t="s">
        <v>352</v>
      </c>
      <c r="S7" s="26" t="s">
        <v>8</v>
      </c>
      <c r="T7" s="30" t="s">
        <v>337</v>
      </c>
      <c r="W7" s="42">
        <f t="shared" si="10"/>
        <v>-0.12148412146521501</v>
      </c>
      <c r="X7" s="43">
        <f t="shared" si="0"/>
        <v>-1.2388698783830838</v>
      </c>
      <c r="Y7" s="43">
        <f t="shared" si="1"/>
        <v>9.536167011867204E-2</v>
      </c>
      <c r="Z7" s="43">
        <f t="shared" si="2"/>
        <v>1.5769944982192197</v>
      </c>
      <c r="AA7" s="43">
        <f t="shared" si="3"/>
        <v>-1.328541222499422</v>
      </c>
      <c r="AB7" s="43">
        <f t="shared" si="4"/>
        <v>1.1942094645834911</v>
      </c>
      <c r="AC7" s="43">
        <f t="shared" si="5"/>
        <v>0.59544036982545789</v>
      </c>
      <c r="AD7" s="43">
        <f t="shared" si="6"/>
        <v>4.3207731023185509</v>
      </c>
      <c r="AE7" s="43">
        <f t="shared" si="7"/>
        <v>-0.39294399738581659</v>
      </c>
      <c r="AF7" s="43">
        <f t="shared" si="8"/>
        <v>0.5429758929173395</v>
      </c>
      <c r="AG7" s="47">
        <f t="shared" si="9"/>
        <v>-0.50030718245146955</v>
      </c>
    </row>
    <row r="8" spans="2:33" ht="29" x14ac:dyDescent="0.35">
      <c r="B8" s="32">
        <v>0.2</v>
      </c>
      <c r="C8" s="33">
        <v>5</v>
      </c>
      <c r="D8" s="33">
        <v>1.5649999999999999</v>
      </c>
      <c r="E8" s="33">
        <v>0.108</v>
      </c>
      <c r="F8" s="33">
        <v>-5.0000000000000001E-3</v>
      </c>
      <c r="G8" s="33">
        <v>0.44</v>
      </c>
      <c r="H8" s="33">
        <v>65</v>
      </c>
      <c r="I8" s="34">
        <v>349</v>
      </c>
      <c r="J8" s="33">
        <v>10.31</v>
      </c>
      <c r="K8" s="33">
        <v>78.41</v>
      </c>
      <c r="L8" s="33">
        <v>5.34</v>
      </c>
      <c r="M8" s="33" t="s">
        <v>343</v>
      </c>
      <c r="N8" s="33" t="s">
        <v>348</v>
      </c>
      <c r="O8" s="35" t="s">
        <v>350</v>
      </c>
      <c r="S8" s="26" t="s">
        <v>9</v>
      </c>
      <c r="T8" s="30" t="s">
        <v>338</v>
      </c>
      <c r="W8" s="42">
        <f t="shared" si="10"/>
        <v>-1.4658488479736378</v>
      </c>
      <c r="X8" s="43">
        <f t="shared" si="0"/>
        <v>-0.52744620356373717</v>
      </c>
      <c r="Y8" s="43">
        <f t="shared" si="1"/>
        <v>-1.1736679051550551</v>
      </c>
      <c r="Z8" s="43">
        <f t="shared" si="2"/>
        <v>-0.91434421265512522</v>
      </c>
      <c r="AA8" s="43">
        <f t="shared" si="3"/>
        <v>-0.73838344804203326</v>
      </c>
      <c r="AB8" s="43">
        <f t="shared" si="4"/>
        <v>-1.6730117463131045</v>
      </c>
      <c r="AC8" s="43">
        <f t="shared" si="5"/>
        <v>-0.60007414702254214</v>
      </c>
      <c r="AD8" s="43">
        <f t="shared" si="6"/>
        <v>0.19102167053014169</v>
      </c>
      <c r="AE8" s="43">
        <f t="shared" si="7"/>
        <v>-0.76568676874066843</v>
      </c>
      <c r="AF8" s="43">
        <f t="shared" si="8"/>
        <v>0.82467015315265646</v>
      </c>
      <c r="AG8" s="47">
        <f t="shared" si="9"/>
        <v>-1.028159703493926</v>
      </c>
    </row>
    <row r="9" spans="2:33" ht="58" x14ac:dyDescent="0.35">
      <c r="B9" s="32">
        <v>0.25</v>
      </c>
      <c r="C9" s="33">
        <v>5</v>
      </c>
      <c r="D9" s="33">
        <v>1.615</v>
      </c>
      <c r="E9" s="33">
        <v>0.114</v>
      </c>
      <c r="F9" s="33">
        <v>-4.0000000000000001E-3</v>
      </c>
      <c r="G9" s="33">
        <v>0.64</v>
      </c>
      <c r="H9" s="33">
        <v>66</v>
      </c>
      <c r="I9" s="34">
        <v>377</v>
      </c>
      <c r="J9" s="33">
        <v>9.93</v>
      </c>
      <c r="K9" s="33">
        <v>78.41</v>
      </c>
      <c r="L9" s="33">
        <v>5.77</v>
      </c>
      <c r="M9" s="33" t="s">
        <v>343</v>
      </c>
      <c r="N9" s="33" t="s">
        <v>348</v>
      </c>
      <c r="O9" s="35" t="s">
        <v>350</v>
      </c>
      <c r="S9" s="26" t="s">
        <v>10</v>
      </c>
      <c r="T9" s="30" t="s">
        <v>339</v>
      </c>
      <c r="W9" s="42">
        <f t="shared" si="10"/>
        <v>-0.50558832903905038</v>
      </c>
      <c r="X9" s="43">
        <f t="shared" si="0"/>
        <v>-0.52744620356373717</v>
      </c>
      <c r="Y9" s="43">
        <f t="shared" si="1"/>
        <v>-0.84319145326085498</v>
      </c>
      <c r="Z9" s="43">
        <f t="shared" si="2"/>
        <v>-0.5667155553238209</v>
      </c>
      <c r="AA9" s="43">
        <f t="shared" si="3"/>
        <v>-0.1482256735846447</v>
      </c>
      <c r="AB9" s="43">
        <f t="shared" si="4"/>
        <v>-0.74810167828194474</v>
      </c>
      <c r="AC9" s="43">
        <f t="shared" si="5"/>
        <v>-0.50044793728520887</v>
      </c>
      <c r="AD9" s="43">
        <f t="shared" si="6"/>
        <v>0.62573234756050056</v>
      </c>
      <c r="AE9" s="43">
        <f t="shared" si="7"/>
        <v>-1.0736047102946777</v>
      </c>
      <c r="AF9" s="43">
        <f t="shared" si="8"/>
        <v>0.82467015315265646</v>
      </c>
      <c r="AG9" s="47">
        <f t="shared" si="9"/>
        <v>-0.75135899123995531</v>
      </c>
    </row>
    <row r="10" spans="2:33" ht="43.5" x14ac:dyDescent="0.35">
      <c r="B10" s="32">
        <v>0.25</v>
      </c>
      <c r="C10" s="33">
        <v>5.8</v>
      </c>
      <c r="D10" s="33">
        <v>1.9059999999999999</v>
      </c>
      <c r="E10" s="33">
        <v>0.125</v>
      </c>
      <c r="F10" s="33">
        <v>-4.0000000000000001E-3</v>
      </c>
      <c r="G10" s="33">
        <v>0.61</v>
      </c>
      <c r="H10" s="33">
        <v>57</v>
      </c>
      <c r="I10" s="34">
        <v>328</v>
      </c>
      <c r="J10" s="33">
        <v>10.52</v>
      </c>
      <c r="K10" s="33">
        <v>77.13</v>
      </c>
      <c r="L10" s="33">
        <v>6.63</v>
      </c>
      <c r="M10" s="33" t="s">
        <v>343</v>
      </c>
      <c r="N10" s="33" t="s">
        <v>349</v>
      </c>
      <c r="O10" s="35" t="s">
        <v>350</v>
      </c>
      <c r="S10" s="26" t="s">
        <v>12</v>
      </c>
      <c r="T10" s="30" t="s">
        <v>340</v>
      </c>
      <c r="W10" s="42">
        <f t="shared" si="10"/>
        <v>-0.50558832903905038</v>
      </c>
      <c r="X10" s="43">
        <f t="shared" si="0"/>
        <v>4.1692736291740022E-2</v>
      </c>
      <c r="Y10" s="43">
        <f t="shared" si="1"/>
        <v>1.0801814967633878</v>
      </c>
      <c r="Z10" s="43">
        <f t="shared" si="2"/>
        <v>7.060364978356945E-2</v>
      </c>
      <c r="AA10" s="43">
        <f t="shared" si="3"/>
        <v>-0.1482256735846447</v>
      </c>
      <c r="AB10" s="43">
        <f t="shared" si="4"/>
        <v>-0.88683818848661877</v>
      </c>
      <c r="AC10" s="43">
        <f t="shared" si="5"/>
        <v>-1.397083824921209</v>
      </c>
      <c r="AD10" s="43">
        <f t="shared" si="6"/>
        <v>-0.13501133724262748</v>
      </c>
      <c r="AE10" s="43">
        <f t="shared" si="7"/>
        <v>-0.59552159051345388</v>
      </c>
      <c r="AF10" s="43">
        <f t="shared" si="8"/>
        <v>0.30210688778858807</v>
      </c>
      <c r="AG10" s="47">
        <f t="shared" si="9"/>
        <v>-0.19775756673201295</v>
      </c>
    </row>
    <row r="11" spans="2:33" ht="29" x14ac:dyDescent="0.35">
      <c r="B11" s="32">
        <v>0.26</v>
      </c>
      <c r="C11" s="33">
        <v>5</v>
      </c>
      <c r="D11" s="33">
        <v>1.621</v>
      </c>
      <c r="E11" s="33">
        <v>0.111</v>
      </c>
      <c r="F11" s="33">
        <v>-3.0000000000000001E-3</v>
      </c>
      <c r="G11" s="33">
        <v>0.5</v>
      </c>
      <c r="H11" s="33">
        <v>62</v>
      </c>
      <c r="I11" s="34">
        <v>316</v>
      </c>
      <c r="J11" s="33">
        <v>10.3</v>
      </c>
      <c r="K11" s="33">
        <v>78.430000000000007</v>
      </c>
      <c r="L11" s="33">
        <v>6.05</v>
      </c>
      <c r="M11" s="33" t="s">
        <v>343</v>
      </c>
      <c r="N11" s="33" t="s">
        <v>348</v>
      </c>
      <c r="O11" s="35" t="s">
        <v>350</v>
      </c>
      <c r="S11" s="26" t="s">
        <v>17</v>
      </c>
      <c r="T11" s="30" t="s">
        <v>341</v>
      </c>
      <c r="W11" s="42">
        <f t="shared" si="10"/>
        <v>-0.31353622525213271</v>
      </c>
      <c r="X11" s="43">
        <f t="shared" si="0"/>
        <v>-0.52744620356373717</v>
      </c>
      <c r="Y11" s="43">
        <f t="shared" si="1"/>
        <v>-0.80353427903355101</v>
      </c>
      <c r="Z11" s="43">
        <f t="shared" si="2"/>
        <v>-0.74052988398947306</v>
      </c>
      <c r="AA11" s="43">
        <f t="shared" si="3"/>
        <v>0.44193210087274387</v>
      </c>
      <c r="AB11" s="43">
        <f t="shared" si="4"/>
        <v>-1.3955387259037566</v>
      </c>
      <c r="AC11" s="43">
        <f t="shared" si="5"/>
        <v>-0.89895277623454217</v>
      </c>
      <c r="AD11" s="43">
        <f t="shared" si="6"/>
        <v>-0.32131591311278129</v>
      </c>
      <c r="AE11" s="43">
        <f t="shared" si="7"/>
        <v>-0.77378987246577369</v>
      </c>
      <c r="AF11" s="43">
        <f t="shared" si="8"/>
        <v>0.83283520417397416</v>
      </c>
      <c r="AG11" s="47">
        <f t="shared" si="9"/>
        <v>-0.57111666698155539</v>
      </c>
    </row>
    <row r="12" spans="2:33" ht="43.5" x14ac:dyDescent="0.35">
      <c r="B12" s="32">
        <v>0.31</v>
      </c>
      <c r="C12" s="33">
        <v>5</v>
      </c>
      <c r="D12" s="33">
        <v>1.633</v>
      </c>
      <c r="E12" s="33">
        <v>0.10199999999999999</v>
      </c>
      <c r="F12" s="33">
        <v>-4.0000000000000001E-3</v>
      </c>
      <c r="G12" s="33">
        <v>0.46</v>
      </c>
      <c r="H12" s="33">
        <v>62</v>
      </c>
      <c r="I12" s="34">
        <v>340</v>
      </c>
      <c r="J12" s="33">
        <v>9.98</v>
      </c>
      <c r="K12" s="33">
        <v>78.89</v>
      </c>
      <c r="L12" s="33">
        <v>5.43</v>
      </c>
      <c r="M12" s="33" t="s">
        <v>343</v>
      </c>
      <c r="N12" s="33" t="s">
        <v>348</v>
      </c>
      <c r="O12" s="35" t="s">
        <v>350</v>
      </c>
      <c r="S12" s="26" t="s">
        <v>18</v>
      </c>
      <c r="T12" s="30" t="s">
        <v>342</v>
      </c>
      <c r="W12" s="42">
        <f t="shared" si="10"/>
        <v>0.64672429368245465</v>
      </c>
      <c r="X12" s="43">
        <f t="shared" si="0"/>
        <v>-0.52744620356373717</v>
      </c>
      <c r="Y12" s="43">
        <f t="shared" si="1"/>
        <v>-0.72421993057894296</v>
      </c>
      <c r="Z12" s="43">
        <f t="shared" si="2"/>
        <v>-1.2619728699864294</v>
      </c>
      <c r="AA12" s="43">
        <f t="shared" si="3"/>
        <v>-0.1482256735846447</v>
      </c>
      <c r="AB12" s="43">
        <f t="shared" si="4"/>
        <v>-1.5805207395099885</v>
      </c>
      <c r="AC12" s="43">
        <f t="shared" si="5"/>
        <v>-0.89895277623454217</v>
      </c>
      <c r="AD12" s="43">
        <f t="shared" si="6"/>
        <v>5.1293238627526327E-2</v>
      </c>
      <c r="AE12" s="43">
        <f t="shared" si="7"/>
        <v>-1.0330891916691496</v>
      </c>
      <c r="AF12" s="43">
        <f t="shared" si="8"/>
        <v>1.0206313776641835</v>
      </c>
      <c r="AG12" s="47">
        <f t="shared" si="9"/>
        <v>-0.97022467069658347</v>
      </c>
    </row>
    <row r="13" spans="2:33" ht="29" x14ac:dyDescent="0.35">
      <c r="B13" s="32">
        <v>0.24</v>
      </c>
      <c r="C13" s="33">
        <v>5.3</v>
      </c>
      <c r="D13" s="33">
        <v>1.7310000000000001</v>
      </c>
      <c r="E13" s="33">
        <v>0.10100000000000001</v>
      </c>
      <c r="F13" s="33">
        <v>-3.0000000000000001E-3</v>
      </c>
      <c r="G13" s="33">
        <v>0.53</v>
      </c>
      <c r="H13" s="33">
        <v>63</v>
      </c>
      <c r="I13" s="34">
        <v>323</v>
      </c>
      <c r="J13" s="33">
        <v>10.76</v>
      </c>
      <c r="K13" s="33">
        <v>76.739999999999995</v>
      </c>
      <c r="L13" s="33">
        <v>7</v>
      </c>
      <c r="M13" s="33" t="s">
        <v>343</v>
      </c>
      <c r="N13" s="33" t="s">
        <v>349</v>
      </c>
      <c r="O13" s="35" t="s">
        <v>350</v>
      </c>
      <c r="S13" s="27" t="s">
        <v>276</v>
      </c>
      <c r="T13" s="30" t="s">
        <v>345</v>
      </c>
      <c r="W13" s="42">
        <f t="shared" si="10"/>
        <v>-0.6976404328259681</v>
      </c>
      <c r="X13" s="43">
        <f t="shared" si="0"/>
        <v>-0.3140191011179333</v>
      </c>
      <c r="Y13" s="43">
        <f t="shared" si="1"/>
        <v>-7.6486084866310575E-2</v>
      </c>
      <c r="Z13" s="43">
        <f t="shared" si="2"/>
        <v>-1.3199109795416462</v>
      </c>
      <c r="AA13" s="43">
        <f t="shared" si="3"/>
        <v>0.44193210087274387</v>
      </c>
      <c r="AB13" s="43">
        <f t="shared" si="4"/>
        <v>-1.2568022156990826</v>
      </c>
      <c r="AC13" s="43">
        <f t="shared" si="5"/>
        <v>-0.79932656649720879</v>
      </c>
      <c r="AD13" s="43">
        <f t="shared" si="6"/>
        <v>-0.21263824385519156</v>
      </c>
      <c r="AE13" s="43">
        <f t="shared" si="7"/>
        <v>-0.4010471011109219</v>
      </c>
      <c r="AF13" s="43">
        <f t="shared" si="8"/>
        <v>0.14288839287297339</v>
      </c>
      <c r="AG13" s="47">
        <f t="shared" si="9"/>
        <v>4.0419790323729651E-2</v>
      </c>
    </row>
    <row r="14" spans="2:33" ht="29" x14ac:dyDescent="0.35">
      <c r="B14" s="32">
        <v>0.28999999999999998</v>
      </c>
      <c r="C14" s="33">
        <v>5.8</v>
      </c>
      <c r="D14" s="33">
        <v>1.83</v>
      </c>
      <c r="E14" s="33">
        <v>0.13700000000000001</v>
      </c>
      <c r="F14" s="33">
        <v>-2E-3</v>
      </c>
      <c r="G14" s="33">
        <v>0.82</v>
      </c>
      <c r="H14" s="33">
        <v>51</v>
      </c>
      <c r="I14" s="34">
        <v>331</v>
      </c>
      <c r="J14" s="33">
        <v>11.07</v>
      </c>
      <c r="K14" s="33">
        <v>76.510000000000005</v>
      </c>
      <c r="L14" s="33">
        <v>7.33</v>
      </c>
      <c r="M14" s="33" t="s">
        <v>343</v>
      </c>
      <c r="N14" s="33" t="s">
        <v>349</v>
      </c>
      <c r="O14" s="35" t="s">
        <v>350</v>
      </c>
      <c r="S14" s="27" t="s">
        <v>0</v>
      </c>
      <c r="T14" s="30" t="s">
        <v>330</v>
      </c>
      <c r="W14" s="42">
        <f t="shared" si="10"/>
        <v>0.26262008610861931</v>
      </c>
      <c r="X14" s="43">
        <f t="shared" si="0"/>
        <v>4.1692736291740022E-2</v>
      </c>
      <c r="Y14" s="43">
        <f t="shared" si="1"/>
        <v>0.57785728988420504</v>
      </c>
      <c r="Z14" s="43">
        <f t="shared" si="2"/>
        <v>0.76586096444617802</v>
      </c>
      <c r="AA14" s="43">
        <f t="shared" si="3"/>
        <v>1.0320898753301324</v>
      </c>
      <c r="AB14" s="43">
        <f t="shared" si="4"/>
        <v>8.4317382946098779E-2</v>
      </c>
      <c r="AC14" s="43">
        <f t="shared" si="5"/>
        <v>-1.994841083345209</v>
      </c>
      <c r="AD14" s="43">
        <f t="shared" si="6"/>
        <v>-8.843519327508903E-2</v>
      </c>
      <c r="AE14" s="43">
        <f t="shared" si="7"/>
        <v>-0.14985088563265131</v>
      </c>
      <c r="AF14" s="43">
        <f t="shared" si="8"/>
        <v>4.899030612787162E-2</v>
      </c>
      <c r="AG14" s="47">
        <f t="shared" si="9"/>
        <v>0.25284824391398653</v>
      </c>
    </row>
    <row r="15" spans="2:33" ht="29" x14ac:dyDescent="0.35">
      <c r="B15" s="32">
        <v>0.24</v>
      </c>
      <c r="C15" s="33">
        <v>6.3</v>
      </c>
      <c r="D15" s="33">
        <v>1.99</v>
      </c>
      <c r="E15" s="33">
        <v>0.13800000000000001</v>
      </c>
      <c r="F15" s="33">
        <v>-3.0000000000000001E-3</v>
      </c>
      <c r="G15" s="33">
        <v>0.7</v>
      </c>
      <c r="H15" s="33">
        <v>65</v>
      </c>
      <c r="I15" s="34">
        <v>333</v>
      </c>
      <c r="J15" s="33">
        <v>10.41</v>
      </c>
      <c r="K15" s="33">
        <v>77.180000000000007</v>
      </c>
      <c r="L15" s="33">
        <v>6.78</v>
      </c>
      <c r="M15" s="33" t="s">
        <v>343</v>
      </c>
      <c r="N15" s="33" t="s">
        <v>349</v>
      </c>
      <c r="O15" s="35" t="s">
        <v>350</v>
      </c>
      <c r="S15" s="27" t="s">
        <v>1</v>
      </c>
      <c r="T15" s="30" t="s">
        <v>331</v>
      </c>
      <c r="W15" s="42">
        <f t="shared" si="10"/>
        <v>-0.6976404328259681</v>
      </c>
      <c r="X15" s="43">
        <f t="shared" si="0"/>
        <v>0.39740457370141336</v>
      </c>
      <c r="Y15" s="43">
        <f t="shared" si="1"/>
        <v>1.6353819359456441</v>
      </c>
      <c r="Z15" s="43">
        <f t="shared" si="2"/>
        <v>0.8237990740013954</v>
      </c>
      <c r="AA15" s="43">
        <f t="shared" si="3"/>
        <v>0.44193210087274387</v>
      </c>
      <c r="AB15" s="43">
        <f t="shared" si="4"/>
        <v>-0.47062865787259706</v>
      </c>
      <c r="AC15" s="43">
        <f t="shared" si="5"/>
        <v>-0.60007414702254214</v>
      </c>
      <c r="AD15" s="43">
        <f t="shared" si="6"/>
        <v>-5.7384430630063397E-2</v>
      </c>
      <c r="AE15" s="43">
        <f t="shared" si="7"/>
        <v>-0.68465573148961378</v>
      </c>
      <c r="AF15" s="43">
        <f t="shared" si="8"/>
        <v>0.32251951534187662</v>
      </c>
      <c r="AG15" s="47">
        <f t="shared" si="9"/>
        <v>-0.10119917873644142</v>
      </c>
    </row>
    <row r="16" spans="2:33" x14ac:dyDescent="0.35">
      <c r="B16" s="32">
        <v>0.23</v>
      </c>
      <c r="C16" s="33">
        <v>5</v>
      </c>
      <c r="D16" s="33">
        <v>1.702</v>
      </c>
      <c r="E16" s="33">
        <v>9.2999999999999999E-2</v>
      </c>
      <c r="F16" s="33">
        <v>-4.0000000000000001E-3</v>
      </c>
      <c r="G16" s="33">
        <v>0.42</v>
      </c>
      <c r="H16" s="33">
        <v>61</v>
      </c>
      <c r="I16" s="34">
        <v>238</v>
      </c>
      <c r="J16" s="33">
        <v>12.95</v>
      </c>
      <c r="K16" s="33">
        <v>73.03</v>
      </c>
      <c r="L16" s="33">
        <v>9.24</v>
      </c>
      <c r="M16" s="33" t="s">
        <v>343</v>
      </c>
      <c r="N16" s="33" t="s">
        <v>348</v>
      </c>
      <c r="O16" s="35" t="s">
        <v>352</v>
      </c>
      <c r="W16" s="42">
        <f t="shared" si="10"/>
        <v>-0.88969253661288517</v>
      </c>
      <c r="X16" s="43">
        <f t="shared" si="0"/>
        <v>-0.52744620356373717</v>
      </c>
      <c r="Y16" s="43">
        <f t="shared" si="1"/>
        <v>-0.26816242696494741</v>
      </c>
      <c r="Z16" s="43">
        <f t="shared" si="2"/>
        <v>-1.7834158559833853</v>
      </c>
      <c r="AA16" s="43">
        <f t="shared" si="3"/>
        <v>-0.1482256735846447</v>
      </c>
      <c r="AB16" s="43">
        <f t="shared" si="4"/>
        <v>-1.7655027531162206</v>
      </c>
      <c r="AC16" s="43">
        <f t="shared" si="5"/>
        <v>-0.99857898597187555</v>
      </c>
      <c r="AD16" s="43">
        <f t="shared" si="6"/>
        <v>-1.5322956562687811</v>
      </c>
      <c r="AE16" s="43">
        <f t="shared" si="7"/>
        <v>1.37353261468718</v>
      </c>
      <c r="AF16" s="43">
        <f t="shared" si="8"/>
        <v>-1.3717285715806897</v>
      </c>
      <c r="AG16" s="47">
        <f t="shared" si="9"/>
        <v>1.4823583843909278</v>
      </c>
    </row>
    <row r="17" spans="2:33" x14ac:dyDescent="0.35">
      <c r="B17" s="32">
        <v>0.28000000000000003</v>
      </c>
      <c r="C17" s="33">
        <v>7.1</v>
      </c>
      <c r="D17" s="33">
        <v>1.782</v>
      </c>
      <c r="E17" s="33">
        <v>0.129</v>
      </c>
      <c r="F17" s="33">
        <v>-4.0000000000000001E-3</v>
      </c>
      <c r="G17" s="33">
        <v>0.54</v>
      </c>
      <c r="H17" s="33">
        <v>58</v>
      </c>
      <c r="I17" s="34">
        <v>362</v>
      </c>
      <c r="J17" s="33">
        <v>9.5299999999999994</v>
      </c>
      <c r="K17" s="33">
        <v>78.41</v>
      </c>
      <c r="L17" s="33">
        <v>6.42</v>
      </c>
      <c r="M17" s="33" t="s">
        <v>343</v>
      </c>
      <c r="N17" s="33" t="s">
        <v>349</v>
      </c>
      <c r="O17" s="35" t="s">
        <v>350</v>
      </c>
      <c r="W17" s="42">
        <f t="shared" si="10"/>
        <v>7.056798232170268E-2</v>
      </c>
      <c r="X17" s="43">
        <f t="shared" si="0"/>
        <v>0.96654351355689061</v>
      </c>
      <c r="Y17" s="43">
        <f t="shared" si="1"/>
        <v>0.26059989606577288</v>
      </c>
      <c r="Z17" s="43">
        <f t="shared" si="2"/>
        <v>0.30235608800443897</v>
      </c>
      <c r="AA17" s="43">
        <f t="shared" si="3"/>
        <v>-0.1482256735846447</v>
      </c>
      <c r="AB17" s="43">
        <f t="shared" si="4"/>
        <v>-1.2105567122975245</v>
      </c>
      <c r="AC17" s="43">
        <f t="shared" si="5"/>
        <v>-1.2974576151838755</v>
      </c>
      <c r="AD17" s="43">
        <f t="shared" si="6"/>
        <v>0.39285162772280829</v>
      </c>
      <c r="AE17" s="43">
        <f t="shared" si="7"/>
        <v>-1.3977288592988975</v>
      </c>
      <c r="AF17" s="43">
        <f t="shared" si="8"/>
        <v>0.82467015315265646</v>
      </c>
      <c r="AG17" s="47">
        <f t="shared" si="9"/>
        <v>-0.33293930992581278</v>
      </c>
    </row>
    <row r="18" spans="2:33" x14ac:dyDescent="0.35">
      <c r="B18" s="32">
        <v>0.24</v>
      </c>
      <c r="C18" s="33">
        <v>5.8</v>
      </c>
      <c r="D18" s="33">
        <v>1.6890000000000001</v>
      </c>
      <c r="E18" s="33">
        <v>0.109</v>
      </c>
      <c r="F18" s="33">
        <v>-5.0000000000000001E-3</v>
      </c>
      <c r="G18" s="33">
        <v>0.67</v>
      </c>
      <c r="H18" s="33">
        <v>57</v>
      </c>
      <c r="I18" s="34">
        <v>350</v>
      </c>
      <c r="J18" s="33">
        <v>10.01</v>
      </c>
      <c r="K18" s="33">
        <v>77.78</v>
      </c>
      <c r="L18" s="33">
        <v>6.59</v>
      </c>
      <c r="M18" s="33" t="s">
        <v>343</v>
      </c>
      <c r="N18" s="33" t="s">
        <v>349</v>
      </c>
      <c r="O18" s="35" t="s">
        <v>350</v>
      </c>
      <c r="W18" s="42">
        <f t="shared" si="10"/>
        <v>-0.6976404328259681</v>
      </c>
      <c r="X18" s="43">
        <f t="shared" si="0"/>
        <v>4.1692736291740022E-2</v>
      </c>
      <c r="Y18" s="43">
        <f t="shared" si="1"/>
        <v>-0.35408630445743872</v>
      </c>
      <c r="Z18" s="43">
        <f t="shared" si="2"/>
        <v>-0.85640610309990783</v>
      </c>
      <c r="AA18" s="43">
        <f t="shared" si="3"/>
        <v>-0.73838344804203326</v>
      </c>
      <c r="AB18" s="43">
        <f t="shared" si="4"/>
        <v>-0.60936516807727059</v>
      </c>
      <c r="AC18" s="43">
        <f t="shared" si="5"/>
        <v>-1.397083824921209</v>
      </c>
      <c r="AD18" s="43">
        <f t="shared" si="6"/>
        <v>0.20654705185265451</v>
      </c>
      <c r="AE18" s="43">
        <f t="shared" si="7"/>
        <v>-1.0087798804938337</v>
      </c>
      <c r="AF18" s="43">
        <f t="shared" si="8"/>
        <v>0.56747104598128117</v>
      </c>
      <c r="AG18" s="47">
        <f t="shared" si="9"/>
        <v>-0.22350647019749867</v>
      </c>
    </row>
    <row r="19" spans="2:33" x14ac:dyDescent="0.35">
      <c r="B19" s="32">
        <v>0.26</v>
      </c>
      <c r="C19" s="33">
        <v>6.4</v>
      </c>
      <c r="D19" s="33">
        <v>1.806</v>
      </c>
      <c r="E19" s="33">
        <v>0.127</v>
      </c>
      <c r="F19" s="33">
        <v>-4.0000000000000001E-3</v>
      </c>
      <c r="G19" s="33">
        <v>0.33</v>
      </c>
      <c r="H19" s="33">
        <v>62</v>
      </c>
      <c r="I19" s="34">
        <v>405</v>
      </c>
      <c r="J19" s="33">
        <v>10.42</v>
      </c>
      <c r="K19" s="33">
        <v>77.7</v>
      </c>
      <c r="L19" s="33">
        <v>6.23</v>
      </c>
      <c r="M19" s="33" t="s">
        <v>343</v>
      </c>
      <c r="N19" s="33" t="s">
        <v>349</v>
      </c>
      <c r="O19" s="35" t="s">
        <v>350</v>
      </c>
      <c r="W19" s="42">
        <f t="shared" si="10"/>
        <v>-0.31353622525213271</v>
      </c>
      <c r="X19" s="43">
        <f t="shared" si="0"/>
        <v>0.46854694118334839</v>
      </c>
      <c r="Y19" s="43">
        <f t="shared" si="1"/>
        <v>0.41922859297498893</v>
      </c>
      <c r="Z19" s="43">
        <f t="shared" si="2"/>
        <v>0.18647986889400422</v>
      </c>
      <c r="AA19" s="43">
        <f t="shared" si="3"/>
        <v>-0.1482256735846447</v>
      </c>
      <c r="AB19" s="43">
        <f t="shared" si="4"/>
        <v>-2.1817122837302425</v>
      </c>
      <c r="AC19" s="43">
        <f t="shared" si="5"/>
        <v>-0.89895277623454217</v>
      </c>
      <c r="AD19" s="43">
        <f t="shared" si="6"/>
        <v>1.0604430245908594</v>
      </c>
      <c r="AE19" s="43">
        <f t="shared" si="7"/>
        <v>-0.67655262776450842</v>
      </c>
      <c r="AF19" s="43">
        <f t="shared" si="8"/>
        <v>0.53481084189602757</v>
      </c>
      <c r="AG19" s="47">
        <f t="shared" si="9"/>
        <v>-0.4552466013868694</v>
      </c>
    </row>
    <row r="20" spans="2:33" x14ac:dyDescent="0.35">
      <c r="B20" s="32">
        <v>0.33</v>
      </c>
      <c r="C20" s="33">
        <v>8.5</v>
      </c>
      <c r="D20" s="33">
        <v>1.9239999999999999</v>
      </c>
      <c r="E20" s="33">
        <v>0.14699999999999999</v>
      </c>
      <c r="F20" s="33">
        <v>-1E-3</v>
      </c>
      <c r="G20" s="33">
        <v>0.77</v>
      </c>
      <c r="H20" s="33">
        <v>40</v>
      </c>
      <c r="I20" s="34">
        <v>295</v>
      </c>
      <c r="J20" s="33">
        <v>11.87</v>
      </c>
      <c r="K20" s="33">
        <v>74</v>
      </c>
      <c r="L20" s="33">
        <v>9.11</v>
      </c>
      <c r="M20" s="33" t="s">
        <v>343</v>
      </c>
      <c r="N20" s="33" t="s">
        <v>349</v>
      </c>
      <c r="O20" s="35" t="s">
        <v>351</v>
      </c>
      <c r="W20" s="42">
        <f t="shared" si="10"/>
        <v>1.0308285012562901</v>
      </c>
      <c r="X20" s="43">
        <f t="shared" si="0"/>
        <v>1.9625366583039761</v>
      </c>
      <c r="Y20" s="43">
        <f t="shared" si="1"/>
        <v>1.1991530194453</v>
      </c>
      <c r="Z20" s="43">
        <f t="shared" si="2"/>
        <v>1.3452420599983503</v>
      </c>
      <c r="AA20" s="43">
        <f t="shared" si="3"/>
        <v>1.6222476497875211</v>
      </c>
      <c r="AB20" s="43">
        <f t="shared" si="4"/>
        <v>-0.14691013406169084</v>
      </c>
      <c r="AC20" s="43">
        <f t="shared" si="5"/>
        <v>-3.0907293904558757</v>
      </c>
      <c r="AD20" s="43">
        <f t="shared" si="6"/>
        <v>-0.64734892088555052</v>
      </c>
      <c r="AE20" s="43">
        <f t="shared" si="7"/>
        <v>0.498397412375787</v>
      </c>
      <c r="AF20" s="43">
        <f t="shared" si="8"/>
        <v>-0.97572359704698242</v>
      </c>
      <c r="AG20" s="47">
        <f t="shared" si="9"/>
        <v>1.3986744481280988</v>
      </c>
    </row>
    <row r="21" spans="2:33" x14ac:dyDescent="0.35">
      <c r="B21" s="32">
        <v>0.24</v>
      </c>
      <c r="C21" s="33">
        <v>8.4</v>
      </c>
      <c r="D21" s="33">
        <v>1.649</v>
      </c>
      <c r="E21" s="33">
        <v>0.121</v>
      </c>
      <c r="F21" s="33">
        <v>-4.0000000000000001E-3</v>
      </c>
      <c r="G21" s="33">
        <v>0.62</v>
      </c>
      <c r="H21" s="33">
        <v>62</v>
      </c>
      <c r="I21" s="34">
        <v>362</v>
      </c>
      <c r="J21" s="33">
        <v>9.08</v>
      </c>
      <c r="K21" s="33">
        <v>79.83</v>
      </c>
      <c r="L21" s="33">
        <v>5.59</v>
      </c>
      <c r="M21" s="33" t="s">
        <v>343</v>
      </c>
      <c r="N21" s="33" t="s">
        <v>348</v>
      </c>
      <c r="O21" s="35" t="s">
        <v>352</v>
      </c>
      <c r="W21" s="42">
        <f t="shared" si="10"/>
        <v>-0.6976404328259681</v>
      </c>
      <c r="X21" s="43">
        <f t="shared" si="0"/>
        <v>1.8913942908220418</v>
      </c>
      <c r="Y21" s="43">
        <f t="shared" si="1"/>
        <v>-0.61846746597279889</v>
      </c>
      <c r="Z21" s="43">
        <f t="shared" si="2"/>
        <v>-0.16114878843730007</v>
      </c>
      <c r="AA21" s="43">
        <f t="shared" si="3"/>
        <v>-0.1482256735846447</v>
      </c>
      <c r="AB21" s="43">
        <f t="shared" si="4"/>
        <v>-0.8405926850850608</v>
      </c>
      <c r="AC21" s="43">
        <f t="shared" si="5"/>
        <v>-0.89895277623454217</v>
      </c>
      <c r="AD21" s="43">
        <f t="shared" si="6"/>
        <v>0.39285162772280829</v>
      </c>
      <c r="AE21" s="43">
        <f t="shared" si="7"/>
        <v>-1.762368526928644</v>
      </c>
      <c r="AF21" s="43">
        <f t="shared" si="8"/>
        <v>1.4043887756659199</v>
      </c>
      <c r="AG21" s="47">
        <f t="shared" si="9"/>
        <v>-0.86722905683464069</v>
      </c>
    </row>
    <row r="22" spans="2:33" x14ac:dyDescent="0.35">
      <c r="B22" s="32">
        <v>0.24</v>
      </c>
      <c r="C22" s="33">
        <v>8.4</v>
      </c>
      <c r="D22" s="33">
        <v>1.631</v>
      </c>
      <c r="E22" s="33">
        <v>0.11799999999999999</v>
      </c>
      <c r="F22" s="33">
        <v>-4.0000000000000001E-3</v>
      </c>
      <c r="G22" s="33">
        <v>0.64</v>
      </c>
      <c r="H22" s="33">
        <v>62</v>
      </c>
      <c r="I22" s="34">
        <v>362</v>
      </c>
      <c r="J22" s="33">
        <v>9.3699999999999992</v>
      </c>
      <c r="K22" s="33">
        <v>79.98</v>
      </c>
      <c r="L22" s="33">
        <v>5.22</v>
      </c>
      <c r="M22" s="33" t="s">
        <v>343</v>
      </c>
      <c r="N22" s="33" t="s">
        <v>348</v>
      </c>
      <c r="O22" s="35" t="s">
        <v>352</v>
      </c>
      <c r="W22" s="42">
        <f t="shared" si="10"/>
        <v>-0.6976404328259681</v>
      </c>
      <c r="X22" s="43">
        <f t="shared" si="0"/>
        <v>1.8913942908220418</v>
      </c>
      <c r="Y22" s="43">
        <f t="shared" si="1"/>
        <v>-0.73743898865471091</v>
      </c>
      <c r="Z22" s="43">
        <f t="shared" si="2"/>
        <v>-0.33496311710295223</v>
      </c>
      <c r="AA22" s="43">
        <f t="shared" si="3"/>
        <v>-0.1482256735846447</v>
      </c>
      <c r="AB22" s="43">
        <f t="shared" si="4"/>
        <v>-0.74810167828194474</v>
      </c>
      <c r="AC22" s="43">
        <f t="shared" si="5"/>
        <v>-0.89895277623454217</v>
      </c>
      <c r="AD22" s="43">
        <f t="shared" si="6"/>
        <v>0.39285162772280829</v>
      </c>
      <c r="AE22" s="43">
        <f t="shared" si="7"/>
        <v>-1.5273785189005855</v>
      </c>
      <c r="AF22" s="43">
        <f t="shared" si="8"/>
        <v>1.465626658325774</v>
      </c>
      <c r="AG22" s="47">
        <f t="shared" si="9"/>
        <v>-1.1054064138903832</v>
      </c>
    </row>
    <row r="23" spans="2:33" x14ac:dyDescent="0.35">
      <c r="B23" s="32">
        <v>0.32</v>
      </c>
      <c r="C23" s="33">
        <v>8.1</v>
      </c>
      <c r="D23" s="33">
        <v>1.8120000000000001</v>
      </c>
      <c r="E23" s="33">
        <v>0.13900000000000001</v>
      </c>
      <c r="F23" s="33">
        <v>-2E-3</v>
      </c>
      <c r="G23" s="33">
        <v>0.82</v>
      </c>
      <c r="H23" s="33">
        <v>54</v>
      </c>
      <c r="I23" s="34">
        <v>339</v>
      </c>
      <c r="J23" s="33">
        <v>10.63</v>
      </c>
      <c r="K23" s="33">
        <v>76.09</v>
      </c>
      <c r="L23" s="33">
        <v>7.91</v>
      </c>
      <c r="M23" s="33" t="s">
        <v>343</v>
      </c>
      <c r="N23" s="33" t="s">
        <v>349</v>
      </c>
      <c r="O23" s="35" t="s">
        <v>351</v>
      </c>
      <c r="W23" s="42">
        <f t="shared" si="10"/>
        <v>0.83877639746937238</v>
      </c>
      <c r="X23" s="43">
        <f t="shared" si="0"/>
        <v>1.6779671883762373</v>
      </c>
      <c r="Y23" s="43">
        <f t="shared" si="1"/>
        <v>0.45888576720229296</v>
      </c>
      <c r="Z23" s="43">
        <f t="shared" si="2"/>
        <v>0.88173718355661279</v>
      </c>
      <c r="AA23" s="43">
        <f t="shared" si="3"/>
        <v>1.0320898753301324</v>
      </c>
      <c r="AB23" s="43">
        <f t="shared" si="4"/>
        <v>8.4317382946098779E-2</v>
      </c>
      <c r="AC23" s="43">
        <f t="shared" si="5"/>
        <v>-1.695962454133209</v>
      </c>
      <c r="AD23" s="43">
        <f t="shared" si="6"/>
        <v>3.5767857305013508E-2</v>
      </c>
      <c r="AE23" s="43">
        <f t="shared" si="7"/>
        <v>-0.50638744953729242</v>
      </c>
      <c r="AF23" s="43">
        <f t="shared" si="8"/>
        <v>-0.12247576531971387</v>
      </c>
      <c r="AG23" s="47">
        <f t="shared" si="9"/>
        <v>0.62620734416352897</v>
      </c>
    </row>
    <row r="24" spans="2:33" x14ac:dyDescent="0.35">
      <c r="B24" s="32">
        <v>0.27</v>
      </c>
      <c r="C24" s="33">
        <v>6.7</v>
      </c>
      <c r="D24" s="33">
        <v>1.82</v>
      </c>
      <c r="E24" s="33">
        <v>0.13200000000000001</v>
      </c>
      <c r="F24" s="33">
        <v>-3.0000000000000001E-3</v>
      </c>
      <c r="G24" s="33">
        <v>0.71</v>
      </c>
      <c r="H24" s="33">
        <v>61</v>
      </c>
      <c r="I24" s="34">
        <v>373</v>
      </c>
      <c r="J24" s="33">
        <v>9.91</v>
      </c>
      <c r="K24" s="33">
        <v>78.14</v>
      </c>
      <c r="L24" s="33">
        <v>6.26</v>
      </c>
      <c r="M24" s="33" t="s">
        <v>343</v>
      </c>
      <c r="N24" s="33" t="s">
        <v>349</v>
      </c>
      <c r="O24" s="35" t="s">
        <v>350</v>
      </c>
      <c r="W24" s="42">
        <f t="shared" si="10"/>
        <v>-0.12148412146521501</v>
      </c>
      <c r="X24" s="43">
        <f t="shared" si="0"/>
        <v>0.68197404362915226</v>
      </c>
      <c r="Y24" s="43">
        <f t="shared" si="1"/>
        <v>0.51176199950536505</v>
      </c>
      <c r="Z24" s="43">
        <f t="shared" si="2"/>
        <v>0.47617041667009113</v>
      </c>
      <c r="AA24" s="43">
        <f t="shared" si="3"/>
        <v>0.44193210087274387</v>
      </c>
      <c r="AB24" s="43">
        <f t="shared" si="4"/>
        <v>-0.42438315447103903</v>
      </c>
      <c r="AC24" s="43">
        <f t="shared" si="5"/>
        <v>-0.99857898597187555</v>
      </c>
      <c r="AD24" s="43">
        <f t="shared" si="6"/>
        <v>0.56363082227044936</v>
      </c>
      <c r="AE24" s="43">
        <f t="shared" si="7"/>
        <v>-1.0898109177448883</v>
      </c>
      <c r="AF24" s="43">
        <f t="shared" si="8"/>
        <v>0.71444196436492502</v>
      </c>
      <c r="AG24" s="47">
        <f t="shared" si="9"/>
        <v>-0.43593492378775556</v>
      </c>
    </row>
    <row r="25" spans="2:33" x14ac:dyDescent="0.35">
      <c r="B25" s="32">
        <v>0.24</v>
      </c>
      <c r="C25" s="33">
        <v>4</v>
      </c>
      <c r="D25" s="33">
        <v>1.7090000000000001</v>
      </c>
      <c r="E25" s="33">
        <v>0.11600000000000001</v>
      </c>
      <c r="F25" s="33">
        <v>-4.0000000000000001E-3</v>
      </c>
      <c r="G25" s="33">
        <v>0.65</v>
      </c>
      <c r="H25" s="33">
        <v>67</v>
      </c>
      <c r="I25" s="34">
        <v>344</v>
      </c>
      <c r="J25" s="33">
        <v>10.26</v>
      </c>
      <c r="K25" s="33">
        <v>78.36</v>
      </c>
      <c r="L25" s="33">
        <v>5.96</v>
      </c>
      <c r="M25" s="33" t="s">
        <v>343</v>
      </c>
      <c r="N25" s="33" t="s">
        <v>349</v>
      </c>
      <c r="O25" s="35" t="s">
        <v>350</v>
      </c>
      <c r="W25" s="42">
        <f t="shared" si="10"/>
        <v>-0.6976404328259681</v>
      </c>
      <c r="X25" s="43">
        <f t="shared" si="0"/>
        <v>-1.2388698783830838</v>
      </c>
      <c r="Y25" s="43">
        <f t="shared" si="1"/>
        <v>-0.22189572369975866</v>
      </c>
      <c r="Z25" s="43">
        <f t="shared" si="2"/>
        <v>-0.45083933621338618</v>
      </c>
      <c r="AA25" s="43">
        <f t="shared" si="3"/>
        <v>-0.1482256735846447</v>
      </c>
      <c r="AB25" s="43">
        <f t="shared" si="4"/>
        <v>-0.70185617488038665</v>
      </c>
      <c r="AC25" s="43">
        <f t="shared" si="5"/>
        <v>-0.40082172754787548</v>
      </c>
      <c r="AD25" s="43">
        <f t="shared" si="6"/>
        <v>0.11339476391757759</v>
      </c>
      <c r="AE25" s="43">
        <f t="shared" si="7"/>
        <v>-0.80620228736619637</v>
      </c>
      <c r="AF25" s="43">
        <f t="shared" si="8"/>
        <v>0.80425752559937369</v>
      </c>
      <c r="AG25" s="47">
        <f t="shared" si="9"/>
        <v>-0.62905169977889808</v>
      </c>
    </row>
    <row r="26" spans="2:33" x14ac:dyDescent="0.35">
      <c r="B26" s="32">
        <v>0.36</v>
      </c>
      <c r="C26" s="33">
        <v>7.6</v>
      </c>
      <c r="D26" s="33">
        <v>2.052</v>
      </c>
      <c r="E26" s="33">
        <v>0.151</v>
      </c>
      <c r="F26" s="33">
        <v>-1E-3</v>
      </c>
      <c r="G26" s="33">
        <v>0.5</v>
      </c>
      <c r="H26" s="33">
        <v>49</v>
      </c>
      <c r="I26" s="34">
        <v>283</v>
      </c>
      <c r="J26" s="33">
        <v>13.76</v>
      </c>
      <c r="K26" s="33">
        <v>71.73</v>
      </c>
      <c r="L26" s="33">
        <v>10.47</v>
      </c>
      <c r="M26" s="33" t="s">
        <v>343</v>
      </c>
      <c r="N26" s="33" t="s">
        <v>349</v>
      </c>
      <c r="O26" s="35" t="s">
        <v>351</v>
      </c>
      <c r="W26" s="42">
        <f t="shared" si="10"/>
        <v>1.6069848126170421</v>
      </c>
      <c r="X26" s="43">
        <f t="shared" si="0"/>
        <v>1.322255350966564</v>
      </c>
      <c r="Y26" s="43">
        <f t="shared" si="1"/>
        <v>2.0451727362944525</v>
      </c>
      <c r="Z26" s="43">
        <f t="shared" si="2"/>
        <v>1.5769944982192197</v>
      </c>
      <c r="AA26" s="43">
        <f t="shared" si="3"/>
        <v>1.6222476497875211</v>
      </c>
      <c r="AB26" s="43">
        <f t="shared" si="4"/>
        <v>-1.3955387259037566</v>
      </c>
      <c r="AC26" s="43">
        <f t="shared" si="5"/>
        <v>-2.1940935028198756</v>
      </c>
      <c r="AD26" s="43">
        <f t="shared" si="6"/>
        <v>-0.83365349675570433</v>
      </c>
      <c r="AE26" s="43">
        <f t="shared" si="7"/>
        <v>2.0298840164207252</v>
      </c>
      <c r="AF26" s="43">
        <f t="shared" si="8"/>
        <v>-1.9024568879660699</v>
      </c>
      <c r="AG26" s="47">
        <f t="shared" si="9"/>
        <v>2.2741371659546128</v>
      </c>
    </row>
    <row r="27" spans="2:33" x14ac:dyDescent="0.35">
      <c r="B27" s="32">
        <v>0.23</v>
      </c>
      <c r="C27" s="33">
        <v>4.9000000000000004</v>
      </c>
      <c r="D27" s="33">
        <v>1.5960000000000001</v>
      </c>
      <c r="E27" s="33">
        <v>0.114</v>
      </c>
      <c r="F27" s="33">
        <v>-4.0000000000000001E-3</v>
      </c>
      <c r="G27" s="33">
        <v>0.36</v>
      </c>
      <c r="H27" s="33">
        <v>60</v>
      </c>
      <c r="I27" s="34">
        <v>293</v>
      </c>
      <c r="J27" s="33">
        <v>8.76</v>
      </c>
      <c r="K27" s="33">
        <v>78.39</v>
      </c>
      <c r="L27" s="33">
        <v>6.8</v>
      </c>
      <c r="M27" s="33" t="s">
        <v>343</v>
      </c>
      <c r="N27" s="33" t="s">
        <v>348</v>
      </c>
      <c r="O27" s="35" t="s">
        <v>350</v>
      </c>
      <c r="W27" s="42">
        <f t="shared" si="10"/>
        <v>-0.88969253661288517</v>
      </c>
      <c r="X27" s="43">
        <f t="shared" si="0"/>
        <v>-0.59858857104567165</v>
      </c>
      <c r="Y27" s="43">
        <f t="shared" si="1"/>
        <v>-0.96877250498065037</v>
      </c>
      <c r="Z27" s="43">
        <f t="shared" si="2"/>
        <v>-0.5667155553238209</v>
      </c>
      <c r="AA27" s="43">
        <f t="shared" si="3"/>
        <v>-0.1482256735846447</v>
      </c>
      <c r="AB27" s="43">
        <f t="shared" si="4"/>
        <v>-2.0429757735255687</v>
      </c>
      <c r="AC27" s="43">
        <f t="shared" si="5"/>
        <v>-1.0982051957092089</v>
      </c>
      <c r="AD27" s="43">
        <f t="shared" si="6"/>
        <v>-0.67839968353057611</v>
      </c>
      <c r="AE27" s="43">
        <f t="shared" si="7"/>
        <v>-2.0216678461320199</v>
      </c>
      <c r="AF27" s="43">
        <f t="shared" si="8"/>
        <v>0.81650510213134453</v>
      </c>
      <c r="AG27" s="47">
        <f t="shared" si="9"/>
        <v>-8.8324727003698866E-2</v>
      </c>
    </row>
    <row r="28" spans="2:33" x14ac:dyDescent="0.35">
      <c r="B28" s="32">
        <v>0.26</v>
      </c>
      <c r="C28" s="33">
        <v>4</v>
      </c>
      <c r="D28" s="33">
        <v>1.8220000000000001</v>
      </c>
      <c r="E28" s="33">
        <v>0.13900000000000001</v>
      </c>
      <c r="F28" s="33">
        <v>-3.0000000000000001E-3</v>
      </c>
      <c r="G28" s="33">
        <v>0.66</v>
      </c>
      <c r="H28" s="33">
        <v>58</v>
      </c>
      <c r="I28" s="34">
        <v>282</v>
      </c>
      <c r="J28" s="33">
        <v>11.73</v>
      </c>
      <c r="K28" s="33">
        <v>75.09</v>
      </c>
      <c r="L28" s="33">
        <v>7.65</v>
      </c>
      <c r="M28" s="33" t="s">
        <v>343</v>
      </c>
      <c r="N28" s="33" t="s">
        <v>349</v>
      </c>
      <c r="O28" s="35" t="s">
        <v>350</v>
      </c>
      <c r="W28" s="42">
        <f t="shared" si="10"/>
        <v>-0.31353622525213271</v>
      </c>
      <c r="X28" s="43">
        <f t="shared" si="0"/>
        <v>-1.2388698783830838</v>
      </c>
      <c r="Y28" s="43">
        <f t="shared" si="1"/>
        <v>0.524981057581133</v>
      </c>
      <c r="Z28" s="43">
        <f t="shared" si="2"/>
        <v>0.88173718355661279</v>
      </c>
      <c r="AA28" s="43">
        <f t="shared" si="3"/>
        <v>0.44193210087274387</v>
      </c>
      <c r="AB28" s="43">
        <f t="shared" si="4"/>
        <v>-0.65561067147882868</v>
      </c>
      <c r="AC28" s="43">
        <f t="shared" si="5"/>
        <v>-1.2974576151838755</v>
      </c>
      <c r="AD28" s="43">
        <f t="shared" si="6"/>
        <v>-0.84917887807821713</v>
      </c>
      <c r="AE28" s="43">
        <f t="shared" si="7"/>
        <v>0.38495396022431116</v>
      </c>
      <c r="AF28" s="43">
        <f t="shared" si="8"/>
        <v>-0.53072831638539197</v>
      </c>
      <c r="AG28" s="47">
        <f t="shared" si="9"/>
        <v>0.4588394716378722</v>
      </c>
    </row>
    <row r="29" spans="2:33" x14ac:dyDescent="0.35">
      <c r="B29" s="32">
        <v>0.24</v>
      </c>
      <c r="C29" s="33">
        <v>5.8</v>
      </c>
      <c r="D29" s="33">
        <v>1.7949999999999999</v>
      </c>
      <c r="E29" s="33">
        <v>0.13500000000000001</v>
      </c>
      <c r="F29" s="33">
        <v>-3.0000000000000001E-3</v>
      </c>
      <c r="G29" s="33">
        <v>0.78</v>
      </c>
      <c r="H29" s="33">
        <v>62</v>
      </c>
      <c r="I29" s="34">
        <v>361</v>
      </c>
      <c r="J29" s="33">
        <v>10.24</v>
      </c>
      <c r="K29" s="33">
        <v>78.290000000000006</v>
      </c>
      <c r="L29" s="33">
        <v>5.98</v>
      </c>
      <c r="M29" s="33" t="s">
        <v>343</v>
      </c>
      <c r="N29" s="33" t="s">
        <v>349</v>
      </c>
      <c r="O29" s="35" t="s">
        <v>350</v>
      </c>
      <c r="W29" s="42">
        <f t="shared" si="10"/>
        <v>-0.6976404328259681</v>
      </c>
      <c r="X29" s="43">
        <f t="shared" si="0"/>
        <v>4.1692736291740022E-2</v>
      </c>
      <c r="Y29" s="43">
        <f t="shared" si="1"/>
        <v>0.34652377355826419</v>
      </c>
      <c r="Z29" s="43">
        <f t="shared" si="2"/>
        <v>0.64998474533574324</v>
      </c>
      <c r="AA29" s="43">
        <f t="shared" si="3"/>
        <v>0.44193210087274387</v>
      </c>
      <c r="AB29" s="43">
        <f t="shared" si="4"/>
        <v>-0.10066463066013283</v>
      </c>
      <c r="AC29" s="43">
        <f t="shared" si="5"/>
        <v>-0.89895277623454217</v>
      </c>
      <c r="AD29" s="43">
        <f t="shared" si="6"/>
        <v>0.3773262464002955</v>
      </c>
      <c r="AE29" s="43">
        <f t="shared" si="7"/>
        <v>-0.8224084948164071</v>
      </c>
      <c r="AF29" s="43">
        <f t="shared" si="8"/>
        <v>0.77567984702477899</v>
      </c>
      <c r="AG29" s="47">
        <f t="shared" si="9"/>
        <v>-0.61617724804615492</v>
      </c>
    </row>
    <row r="30" spans="2:33" x14ac:dyDescent="0.35">
      <c r="B30" s="32">
        <v>0.26</v>
      </c>
      <c r="C30" s="33">
        <v>6.6</v>
      </c>
      <c r="D30" s="33">
        <v>1.802</v>
      </c>
      <c r="E30" s="33">
        <v>0.13</v>
      </c>
      <c r="F30" s="33">
        <v>-4.0000000000000001E-3</v>
      </c>
      <c r="G30" s="33">
        <v>0.84</v>
      </c>
      <c r="H30" s="33">
        <v>62</v>
      </c>
      <c r="I30" s="34">
        <v>385</v>
      </c>
      <c r="J30" s="33">
        <v>11.08</v>
      </c>
      <c r="K30" s="33">
        <v>77.430000000000007</v>
      </c>
      <c r="L30" s="33">
        <v>6.87</v>
      </c>
      <c r="M30" s="33" t="s">
        <v>343</v>
      </c>
      <c r="N30" s="33" t="s">
        <v>349</v>
      </c>
      <c r="O30" s="35" t="s">
        <v>350</v>
      </c>
      <c r="W30" s="42">
        <f t="shared" si="10"/>
        <v>-0.31353622525213271</v>
      </c>
      <c r="X30" s="43">
        <f t="shared" si="0"/>
        <v>0.61083167614721723</v>
      </c>
      <c r="Y30" s="43">
        <f t="shared" si="1"/>
        <v>0.39279047682345292</v>
      </c>
      <c r="Z30" s="43">
        <f t="shared" si="2"/>
        <v>0.36029419755965636</v>
      </c>
      <c r="AA30" s="43">
        <f t="shared" si="3"/>
        <v>-0.1482256735846447</v>
      </c>
      <c r="AB30" s="43">
        <f t="shared" si="4"/>
        <v>0.17680838974921484</v>
      </c>
      <c r="AC30" s="43">
        <f t="shared" si="5"/>
        <v>-0.89895277623454217</v>
      </c>
      <c r="AD30" s="43">
        <f t="shared" si="6"/>
        <v>0.74993539814060317</v>
      </c>
      <c r="AE30" s="43">
        <f t="shared" si="7"/>
        <v>-0.141747781907546</v>
      </c>
      <c r="AF30" s="43">
        <f t="shared" si="8"/>
        <v>0.42458265310829613</v>
      </c>
      <c r="AG30" s="47">
        <f t="shared" si="9"/>
        <v>-4.326414593909874E-2</v>
      </c>
    </row>
    <row r="31" spans="2:33" x14ac:dyDescent="0.35">
      <c r="B31" s="32">
        <v>0.2</v>
      </c>
      <c r="C31" s="33">
        <v>4.7</v>
      </c>
      <c r="D31" s="33">
        <v>1.569</v>
      </c>
      <c r="E31" s="33">
        <v>8.6999999999999994E-2</v>
      </c>
      <c r="F31" s="33">
        <v>-2E-3</v>
      </c>
      <c r="G31" s="33">
        <v>0.47</v>
      </c>
      <c r="H31" s="33">
        <v>74</v>
      </c>
      <c r="I31" s="34">
        <v>280</v>
      </c>
      <c r="J31" s="33">
        <v>12.96</v>
      </c>
      <c r="K31" s="33">
        <v>73.17</v>
      </c>
      <c r="L31" s="33">
        <v>9.0399999999999991</v>
      </c>
      <c r="M31" s="33" t="s">
        <v>343</v>
      </c>
      <c r="N31" s="33" t="s">
        <v>348</v>
      </c>
      <c r="O31" s="35" t="s">
        <v>352</v>
      </c>
      <c r="W31" s="42">
        <f t="shared" si="10"/>
        <v>-1.4658488479736378</v>
      </c>
      <c r="X31" s="43">
        <f t="shared" si="0"/>
        <v>-0.74087330600954104</v>
      </c>
      <c r="Y31" s="43">
        <f t="shared" si="1"/>
        <v>-1.1472297890035192</v>
      </c>
      <c r="Z31" s="43">
        <f t="shared" si="2"/>
        <v>-2.1310445133146896</v>
      </c>
      <c r="AA31" s="43">
        <f t="shared" si="3"/>
        <v>1.0320898753301324</v>
      </c>
      <c r="AB31" s="43">
        <f t="shared" si="4"/>
        <v>-1.5342752361084306</v>
      </c>
      <c r="AC31" s="43">
        <f t="shared" si="5"/>
        <v>0.29656174061345791</v>
      </c>
      <c r="AD31" s="43">
        <f t="shared" si="6"/>
        <v>-0.88022964072324272</v>
      </c>
      <c r="AE31" s="43">
        <f t="shared" si="7"/>
        <v>1.3816357184122867</v>
      </c>
      <c r="AF31" s="43">
        <f t="shared" si="8"/>
        <v>-1.3145732144314946</v>
      </c>
      <c r="AG31" s="47">
        <f t="shared" si="9"/>
        <v>1.3536138670634987</v>
      </c>
    </row>
    <row r="32" spans="2:33" x14ac:dyDescent="0.35">
      <c r="B32" s="32">
        <v>0.23</v>
      </c>
      <c r="C32" s="33">
        <v>7</v>
      </c>
      <c r="D32" s="33">
        <v>1.647</v>
      </c>
      <c r="E32" s="33">
        <v>0.11899999999999999</v>
      </c>
      <c r="F32" s="33">
        <v>-3.0000000000000001E-3</v>
      </c>
      <c r="G32" s="33">
        <v>0.66</v>
      </c>
      <c r="H32" s="33">
        <v>61</v>
      </c>
      <c r="I32" s="34">
        <v>327</v>
      </c>
      <c r="J32" s="33">
        <v>9.56</v>
      </c>
      <c r="K32" s="33">
        <v>79.489999999999995</v>
      </c>
      <c r="L32" s="33">
        <v>5.39</v>
      </c>
      <c r="M32" s="33" t="s">
        <v>343</v>
      </c>
      <c r="N32" s="33" t="s">
        <v>348</v>
      </c>
      <c r="O32" s="35" t="s">
        <v>352</v>
      </c>
      <c r="W32" s="42">
        <f t="shared" si="10"/>
        <v>-0.88969253661288517</v>
      </c>
      <c r="X32" s="43">
        <f t="shared" si="0"/>
        <v>0.89540114607495613</v>
      </c>
      <c r="Y32" s="43">
        <f t="shared" si="1"/>
        <v>-0.63168652404856684</v>
      </c>
      <c r="Z32" s="43">
        <f t="shared" si="2"/>
        <v>-0.27702500754773485</v>
      </c>
      <c r="AA32" s="43">
        <f t="shared" si="3"/>
        <v>0.44193210087274387</v>
      </c>
      <c r="AB32" s="43">
        <f t="shared" si="4"/>
        <v>-0.65561067147882868</v>
      </c>
      <c r="AC32" s="43">
        <f t="shared" si="5"/>
        <v>-0.99857898597187555</v>
      </c>
      <c r="AD32" s="43">
        <f t="shared" si="6"/>
        <v>-0.15053671856514031</v>
      </c>
      <c r="AE32" s="43">
        <f t="shared" si="7"/>
        <v>-1.37341954812358</v>
      </c>
      <c r="AF32" s="43">
        <f t="shared" si="8"/>
        <v>1.2655829083035881</v>
      </c>
      <c r="AG32" s="47">
        <f t="shared" si="9"/>
        <v>-0.99597357416206911</v>
      </c>
    </row>
    <row r="33" spans="2:33" x14ac:dyDescent="0.35">
      <c r="B33" s="32">
        <v>0.2</v>
      </c>
      <c r="C33" s="33">
        <v>6.2</v>
      </c>
      <c r="D33" s="33">
        <v>1.726</v>
      </c>
      <c r="E33" s="33">
        <v>0.13700000000000001</v>
      </c>
      <c r="F33" s="33">
        <v>-5.0000000000000001E-3</v>
      </c>
      <c r="G33" s="33">
        <v>0.52</v>
      </c>
      <c r="H33" s="33">
        <v>69</v>
      </c>
      <c r="I33" s="34">
        <v>458</v>
      </c>
      <c r="J33" s="33">
        <v>10.029999999999999</v>
      </c>
      <c r="K33" s="33">
        <v>78.23</v>
      </c>
      <c r="L33" s="33">
        <v>5.74</v>
      </c>
      <c r="M33" s="33" t="s">
        <v>343</v>
      </c>
      <c r="N33" s="33" t="s">
        <v>348</v>
      </c>
      <c r="O33" s="35" t="s">
        <v>350</v>
      </c>
      <c r="W33" s="42">
        <f t="shared" si="10"/>
        <v>-1.4658488479736378</v>
      </c>
      <c r="X33" s="43">
        <f t="shared" si="0"/>
        <v>0.32626220621947893</v>
      </c>
      <c r="Y33" s="43">
        <f t="shared" si="1"/>
        <v>-0.10953373005573133</v>
      </c>
      <c r="Z33" s="43">
        <f t="shared" si="2"/>
        <v>0.76586096444617802</v>
      </c>
      <c r="AA33" s="43">
        <f t="shared" si="3"/>
        <v>-0.73838344804203326</v>
      </c>
      <c r="AB33" s="43">
        <f t="shared" si="4"/>
        <v>-1.3030477191006407</v>
      </c>
      <c r="AC33" s="43">
        <f t="shared" si="5"/>
        <v>-0.2015693080732088</v>
      </c>
      <c r="AD33" s="43">
        <f t="shared" si="6"/>
        <v>1.8832882346840387</v>
      </c>
      <c r="AE33" s="43">
        <f t="shared" si="7"/>
        <v>-0.99257367304362298</v>
      </c>
      <c r="AF33" s="43">
        <f t="shared" si="8"/>
        <v>0.75118469396083742</v>
      </c>
      <c r="AG33" s="47">
        <f t="shared" si="9"/>
        <v>-0.7706706688390691</v>
      </c>
    </row>
    <row r="34" spans="2:33" x14ac:dyDescent="0.35">
      <c r="B34" s="32">
        <v>0.25</v>
      </c>
      <c r="C34" s="33">
        <v>7.4</v>
      </c>
      <c r="D34" s="33">
        <v>1.7749999999999999</v>
      </c>
      <c r="E34" s="33">
        <v>0.115</v>
      </c>
      <c r="F34" s="33">
        <v>-3.0000000000000001E-3</v>
      </c>
      <c r="G34" s="33">
        <v>0.61</v>
      </c>
      <c r="H34" s="33">
        <v>65</v>
      </c>
      <c r="I34" s="34">
        <v>267</v>
      </c>
      <c r="J34" s="33">
        <v>11.02</v>
      </c>
      <c r="K34" s="33">
        <v>76.510000000000005</v>
      </c>
      <c r="L34" s="33">
        <v>6.75</v>
      </c>
      <c r="M34" s="33" t="s">
        <v>343</v>
      </c>
      <c r="N34" s="33" t="s">
        <v>348</v>
      </c>
      <c r="O34" s="35" t="s">
        <v>350</v>
      </c>
      <c r="W34" s="42">
        <f t="shared" si="10"/>
        <v>-0.50558832903905038</v>
      </c>
      <c r="X34" s="43">
        <f t="shared" si="0"/>
        <v>1.179970616002695</v>
      </c>
      <c r="Y34" s="43">
        <f t="shared" si="1"/>
        <v>0.2143331928005841</v>
      </c>
      <c r="Z34" s="43">
        <f t="shared" si="2"/>
        <v>-0.50877744576860351</v>
      </c>
      <c r="AA34" s="43">
        <f t="shared" si="3"/>
        <v>0.44193210087274387</v>
      </c>
      <c r="AB34" s="43">
        <f t="shared" si="4"/>
        <v>-0.88683818848661877</v>
      </c>
      <c r="AC34" s="43">
        <f t="shared" si="5"/>
        <v>-0.60007414702254214</v>
      </c>
      <c r="AD34" s="43">
        <f t="shared" si="6"/>
        <v>-1.0820595979159093</v>
      </c>
      <c r="AE34" s="43">
        <f t="shared" si="7"/>
        <v>-0.19036640425817933</v>
      </c>
      <c r="AF34" s="43">
        <f t="shared" si="8"/>
        <v>4.899030612787162E-2</v>
      </c>
      <c r="AG34" s="47">
        <f t="shared" si="9"/>
        <v>-0.12051085633555585</v>
      </c>
    </row>
    <row r="35" spans="2:33" x14ac:dyDescent="0.35">
      <c r="B35" s="32">
        <v>0.25</v>
      </c>
      <c r="C35" s="33">
        <v>4.8</v>
      </c>
      <c r="D35" s="33">
        <v>1.671</v>
      </c>
      <c r="E35" s="33">
        <v>0.114</v>
      </c>
      <c r="F35" s="33">
        <v>-3.0000000000000001E-3</v>
      </c>
      <c r="G35" s="33">
        <v>0.74</v>
      </c>
      <c r="H35" s="33">
        <v>68</v>
      </c>
      <c r="I35" s="34">
        <v>346</v>
      </c>
      <c r="J35" s="33">
        <v>10.99</v>
      </c>
      <c r="K35" s="33">
        <v>77.05</v>
      </c>
      <c r="L35" s="33">
        <v>6.65</v>
      </c>
      <c r="M35" s="33" t="s">
        <v>343</v>
      </c>
      <c r="N35" s="33" t="s">
        <v>349</v>
      </c>
      <c r="O35" s="35" t="s">
        <v>350</v>
      </c>
      <c r="W35" s="42">
        <f t="shared" si="10"/>
        <v>-0.50558832903905038</v>
      </c>
      <c r="X35" s="43">
        <f t="shared" si="0"/>
        <v>-0.66973093852760668</v>
      </c>
      <c r="Y35" s="43">
        <f t="shared" si="1"/>
        <v>-0.47305782713935079</v>
      </c>
      <c r="Z35" s="43">
        <f t="shared" si="2"/>
        <v>-0.5667155553238209</v>
      </c>
      <c r="AA35" s="43">
        <f t="shared" si="3"/>
        <v>0.44193210087274387</v>
      </c>
      <c r="AB35" s="43">
        <f t="shared" si="4"/>
        <v>-0.28564664426636494</v>
      </c>
      <c r="AC35" s="43">
        <f t="shared" si="5"/>
        <v>-0.30119551781054216</v>
      </c>
      <c r="AD35" s="43">
        <f t="shared" si="6"/>
        <v>0.14444552656260323</v>
      </c>
      <c r="AE35" s="43">
        <f t="shared" si="7"/>
        <v>-0.21467571543349528</v>
      </c>
      <c r="AF35" s="43">
        <f t="shared" si="8"/>
        <v>0.26944668370333452</v>
      </c>
      <c r="AG35" s="47">
        <f t="shared" si="9"/>
        <v>-0.18488311499926982</v>
      </c>
    </row>
    <row r="36" spans="2:33" x14ac:dyDescent="0.35">
      <c r="B36" s="32">
        <v>0.22</v>
      </c>
      <c r="C36" s="33">
        <v>6.4</v>
      </c>
      <c r="D36" s="33">
        <v>1.6279999999999999</v>
      </c>
      <c r="E36" s="33">
        <v>0.115</v>
      </c>
      <c r="F36" s="33">
        <v>-4.0000000000000001E-3</v>
      </c>
      <c r="G36" s="33">
        <v>0.68</v>
      </c>
      <c r="H36" s="33">
        <v>68</v>
      </c>
      <c r="I36" s="34">
        <v>367</v>
      </c>
      <c r="J36" s="33">
        <v>10.78</v>
      </c>
      <c r="K36" s="33">
        <v>78.33</v>
      </c>
      <c r="L36" s="33">
        <v>6.14</v>
      </c>
      <c r="M36" s="33" t="s">
        <v>343</v>
      </c>
      <c r="N36" s="33" t="s">
        <v>349</v>
      </c>
      <c r="O36" s="35" t="s">
        <v>350</v>
      </c>
      <c r="W36" s="42">
        <f t="shared" si="10"/>
        <v>-1.081744640399803</v>
      </c>
      <c r="X36" s="43">
        <f t="shared" si="0"/>
        <v>0.46854694118334839</v>
      </c>
      <c r="Y36" s="43">
        <f t="shared" si="1"/>
        <v>-0.75726757576836368</v>
      </c>
      <c r="Z36" s="43">
        <f t="shared" si="2"/>
        <v>-0.50877744576860351</v>
      </c>
      <c r="AA36" s="43">
        <f t="shared" si="3"/>
        <v>-0.1482256735846447</v>
      </c>
      <c r="AB36" s="43">
        <f t="shared" si="4"/>
        <v>-0.56311966467571262</v>
      </c>
      <c r="AC36" s="43">
        <f t="shared" si="5"/>
        <v>-0.30119551781054216</v>
      </c>
      <c r="AD36" s="43">
        <f t="shared" si="6"/>
        <v>0.4704785343353724</v>
      </c>
      <c r="AE36" s="43">
        <f t="shared" si="7"/>
        <v>-0.38484089366071128</v>
      </c>
      <c r="AF36" s="43">
        <f t="shared" si="8"/>
        <v>0.79200994906740285</v>
      </c>
      <c r="AG36" s="47">
        <f t="shared" si="9"/>
        <v>-0.5131816341842127</v>
      </c>
    </row>
    <row r="37" spans="2:33" x14ac:dyDescent="0.35">
      <c r="B37" s="32">
        <v>0.24</v>
      </c>
      <c r="C37" s="33">
        <v>6.7</v>
      </c>
      <c r="D37" s="33">
        <v>1.746</v>
      </c>
      <c r="E37" s="33">
        <v>0.129</v>
      </c>
      <c r="F37" s="33">
        <v>-3.0000000000000001E-3</v>
      </c>
      <c r="G37" s="33">
        <v>0.75</v>
      </c>
      <c r="H37" s="33">
        <v>63</v>
      </c>
      <c r="I37" s="34">
        <v>378</v>
      </c>
      <c r="J37" s="33">
        <v>10.61</v>
      </c>
      <c r="K37" s="33">
        <v>77.930000000000007</v>
      </c>
      <c r="L37" s="33">
        <v>6.06</v>
      </c>
      <c r="M37" s="33" t="s">
        <v>343</v>
      </c>
      <c r="N37" s="33" t="s">
        <v>349</v>
      </c>
      <c r="O37" s="35" t="s">
        <v>350</v>
      </c>
      <c r="W37" s="42">
        <f t="shared" si="10"/>
        <v>-0.6976404328259681</v>
      </c>
      <c r="X37" s="43">
        <f t="shared" si="0"/>
        <v>0.68197404362915226</v>
      </c>
      <c r="Y37" s="43">
        <f t="shared" si="1"/>
        <v>2.2656850701948741E-2</v>
      </c>
      <c r="Z37" s="43">
        <f t="shared" si="2"/>
        <v>0.30235608800443897</v>
      </c>
      <c r="AA37" s="43">
        <f t="shared" si="3"/>
        <v>0.44193210087274387</v>
      </c>
      <c r="AB37" s="43">
        <f t="shared" si="4"/>
        <v>-0.23940114086480691</v>
      </c>
      <c r="AC37" s="43">
        <f t="shared" si="5"/>
        <v>-0.79932656649720879</v>
      </c>
      <c r="AD37" s="43">
        <f t="shared" si="6"/>
        <v>0.64125772888301336</v>
      </c>
      <c r="AE37" s="43">
        <f t="shared" si="7"/>
        <v>-0.5225936569875046</v>
      </c>
      <c r="AF37" s="43">
        <f t="shared" si="8"/>
        <v>0.62870892864113515</v>
      </c>
      <c r="AG37" s="47">
        <f t="shared" si="9"/>
        <v>-0.56467944111518409</v>
      </c>
    </row>
    <row r="38" spans="2:33" x14ac:dyDescent="0.35">
      <c r="B38" s="32">
        <v>0.25</v>
      </c>
      <c r="C38" s="33">
        <v>5.9</v>
      </c>
      <c r="D38" s="33">
        <v>1.6870000000000001</v>
      </c>
      <c r="E38" s="33">
        <v>0.121</v>
      </c>
      <c r="F38" s="33">
        <v>-4.0000000000000001E-3</v>
      </c>
      <c r="G38" s="33">
        <v>0.7</v>
      </c>
      <c r="H38" s="33">
        <v>66</v>
      </c>
      <c r="I38" s="34">
        <v>360</v>
      </c>
      <c r="J38" s="33">
        <v>10.59</v>
      </c>
      <c r="K38" s="33">
        <v>77.8</v>
      </c>
      <c r="L38" s="33">
        <v>6.07</v>
      </c>
      <c r="M38" s="33" t="s">
        <v>343</v>
      </c>
      <c r="N38" s="33" t="s">
        <v>349</v>
      </c>
      <c r="O38" s="35" t="s">
        <v>350</v>
      </c>
      <c r="W38" s="42">
        <f t="shared" si="10"/>
        <v>-0.50558832903905038</v>
      </c>
      <c r="X38" s="43">
        <f t="shared" si="0"/>
        <v>0.11283510377367506</v>
      </c>
      <c r="Y38" s="43">
        <f t="shared" si="1"/>
        <v>-0.36730536253320673</v>
      </c>
      <c r="Z38" s="43">
        <f t="shared" si="2"/>
        <v>-0.16114878843730007</v>
      </c>
      <c r="AA38" s="43">
        <f t="shared" si="3"/>
        <v>-0.1482256735846447</v>
      </c>
      <c r="AB38" s="43">
        <f t="shared" si="4"/>
        <v>-0.47062865787259706</v>
      </c>
      <c r="AC38" s="43">
        <f t="shared" si="5"/>
        <v>-0.50044793728520887</v>
      </c>
      <c r="AD38" s="43">
        <f t="shared" si="6"/>
        <v>0.3618008650777827</v>
      </c>
      <c r="AE38" s="43">
        <f t="shared" si="7"/>
        <v>-0.53879986443771521</v>
      </c>
      <c r="AF38" s="43">
        <f t="shared" si="8"/>
        <v>0.57563609700259311</v>
      </c>
      <c r="AG38" s="47">
        <f t="shared" si="9"/>
        <v>-0.55824221524881223</v>
      </c>
    </row>
    <row r="39" spans="2:33" x14ac:dyDescent="0.35">
      <c r="B39" s="32">
        <v>0.25</v>
      </c>
      <c r="C39" s="33">
        <v>5</v>
      </c>
      <c r="D39" s="33">
        <v>1.7629999999999999</v>
      </c>
      <c r="E39" s="33">
        <v>0.10299999999999999</v>
      </c>
      <c r="F39" s="33">
        <v>-3.0000000000000001E-3</v>
      </c>
      <c r="G39" s="33">
        <v>0.86</v>
      </c>
      <c r="H39" s="33">
        <v>60</v>
      </c>
      <c r="I39" s="34">
        <v>272</v>
      </c>
      <c r="J39" s="33">
        <v>12.4</v>
      </c>
      <c r="K39" s="33">
        <v>74.540000000000006</v>
      </c>
      <c r="L39" s="33">
        <v>8.06</v>
      </c>
      <c r="M39" s="33" t="s">
        <v>343</v>
      </c>
      <c r="N39" s="33" t="s">
        <v>348</v>
      </c>
      <c r="O39" s="35" t="s">
        <v>352</v>
      </c>
      <c r="W39" s="42">
        <f t="shared" si="10"/>
        <v>-0.50558832903905038</v>
      </c>
      <c r="X39" s="43">
        <f t="shared" si="0"/>
        <v>-0.52744620356373717</v>
      </c>
      <c r="Y39" s="43">
        <f t="shared" si="1"/>
        <v>0.13501884434597608</v>
      </c>
      <c r="Z39" s="43">
        <f t="shared" si="2"/>
        <v>-1.204034760431212</v>
      </c>
      <c r="AA39" s="43">
        <f t="shared" si="3"/>
        <v>0.44193210087274387</v>
      </c>
      <c r="AB39" s="43">
        <f t="shared" si="4"/>
        <v>0.26929939655233093</v>
      </c>
      <c r="AC39" s="43">
        <f t="shared" si="5"/>
        <v>-1.0982051957092089</v>
      </c>
      <c r="AD39" s="43">
        <f t="shared" si="6"/>
        <v>-1.0044326913033452</v>
      </c>
      <c r="AE39" s="43">
        <f t="shared" si="7"/>
        <v>0.92786190980637895</v>
      </c>
      <c r="AF39" s="43">
        <f t="shared" si="8"/>
        <v>-0.75526721947151365</v>
      </c>
      <c r="AG39" s="47">
        <f t="shared" si="9"/>
        <v>0.72276573215910045</v>
      </c>
    </row>
    <row r="40" spans="2:33" x14ac:dyDescent="0.35">
      <c r="B40" s="32">
        <v>0.2</v>
      </c>
      <c r="C40" s="33">
        <v>4</v>
      </c>
      <c r="D40" s="33">
        <v>1.472</v>
      </c>
      <c r="E40" s="33">
        <v>8.6999999999999994E-2</v>
      </c>
      <c r="F40" s="33">
        <v>-2E-3</v>
      </c>
      <c r="G40" s="33">
        <v>0.51</v>
      </c>
      <c r="H40" s="33">
        <v>70</v>
      </c>
      <c r="I40" s="34">
        <v>346</v>
      </c>
      <c r="J40" s="33">
        <v>12.96</v>
      </c>
      <c r="K40" s="33">
        <v>73.19</v>
      </c>
      <c r="L40" s="33">
        <v>9.07</v>
      </c>
      <c r="M40" s="33" t="s">
        <v>343</v>
      </c>
      <c r="N40" s="33" t="s">
        <v>348</v>
      </c>
      <c r="O40" s="35" t="s">
        <v>352</v>
      </c>
      <c r="W40" s="42">
        <f t="shared" si="10"/>
        <v>-1.4658488479736378</v>
      </c>
      <c r="X40" s="43">
        <f t="shared" si="0"/>
        <v>-1.2388698783830838</v>
      </c>
      <c r="Y40" s="43">
        <f t="shared" si="1"/>
        <v>-1.7883541056782668</v>
      </c>
      <c r="Z40" s="43">
        <f t="shared" si="2"/>
        <v>-2.1310445133146896</v>
      </c>
      <c r="AA40" s="43">
        <f t="shared" si="3"/>
        <v>1.0320898753301324</v>
      </c>
      <c r="AB40" s="43">
        <f t="shared" si="4"/>
        <v>-1.3492932225021985</v>
      </c>
      <c r="AC40" s="43">
        <f t="shared" si="5"/>
        <v>-0.10194309833587545</v>
      </c>
      <c r="AD40" s="43">
        <f t="shared" si="6"/>
        <v>0.14444552656260323</v>
      </c>
      <c r="AE40" s="43">
        <f t="shared" si="7"/>
        <v>1.3816357184122867</v>
      </c>
      <c r="AF40" s="43">
        <f t="shared" si="8"/>
        <v>-1.3064081634101825</v>
      </c>
      <c r="AG40" s="47">
        <f t="shared" si="9"/>
        <v>1.3729255446626139</v>
      </c>
    </row>
    <row r="41" spans="2:33" x14ac:dyDescent="0.35">
      <c r="B41" s="32">
        <v>0.27</v>
      </c>
      <c r="C41" s="33">
        <v>6.6</v>
      </c>
      <c r="D41" s="33">
        <v>1.742</v>
      </c>
      <c r="E41" s="33">
        <v>0.13</v>
      </c>
      <c r="F41" s="33">
        <v>-3.0000000000000001E-3</v>
      </c>
      <c r="G41" s="33">
        <v>0.78</v>
      </c>
      <c r="H41" s="33">
        <v>64</v>
      </c>
      <c r="I41" s="34">
        <v>406</v>
      </c>
      <c r="J41" s="33">
        <v>10.42</v>
      </c>
      <c r="K41" s="33">
        <v>78.19</v>
      </c>
      <c r="L41" s="33">
        <v>6.16</v>
      </c>
      <c r="M41" s="33" t="s">
        <v>343</v>
      </c>
      <c r="N41" s="33" t="s">
        <v>349</v>
      </c>
      <c r="O41" s="35" t="s">
        <v>350</v>
      </c>
      <c r="W41" s="42">
        <f t="shared" si="10"/>
        <v>-0.12148412146521501</v>
      </c>
      <c r="X41" s="43">
        <f t="shared" si="0"/>
        <v>0.61083167614721723</v>
      </c>
      <c r="Y41" s="43">
        <f t="shared" si="1"/>
        <v>-3.7812654495872739E-3</v>
      </c>
      <c r="Z41" s="43">
        <f t="shared" si="2"/>
        <v>0.36029419755965636</v>
      </c>
      <c r="AA41" s="43">
        <f t="shared" si="3"/>
        <v>0.44193210087274387</v>
      </c>
      <c r="AB41" s="43">
        <f t="shared" si="4"/>
        <v>-0.10066463066013283</v>
      </c>
      <c r="AC41" s="43">
        <f t="shared" si="5"/>
        <v>-0.69970035675987552</v>
      </c>
      <c r="AD41" s="43">
        <f t="shared" si="6"/>
        <v>1.0759684059133723</v>
      </c>
      <c r="AE41" s="43">
        <f t="shared" si="7"/>
        <v>-0.67655262776450842</v>
      </c>
      <c r="AF41" s="43">
        <f t="shared" si="8"/>
        <v>0.73485459191820779</v>
      </c>
      <c r="AG41" s="47">
        <f t="shared" si="9"/>
        <v>-0.50030718245146955</v>
      </c>
    </row>
    <row r="42" spans="2:33" x14ac:dyDescent="0.35">
      <c r="B42" s="32">
        <v>0.26</v>
      </c>
      <c r="C42" s="33">
        <v>5.3</v>
      </c>
      <c r="D42" s="33">
        <v>1.7030000000000001</v>
      </c>
      <c r="E42" s="33">
        <v>0.115</v>
      </c>
      <c r="F42" s="33">
        <v>-4.0000000000000001E-3</v>
      </c>
      <c r="G42" s="33">
        <v>0.6</v>
      </c>
      <c r="H42" s="33">
        <v>66</v>
      </c>
      <c r="I42" s="34">
        <v>378</v>
      </c>
      <c r="J42" s="33">
        <v>10.91</v>
      </c>
      <c r="K42" s="33">
        <v>76.92</v>
      </c>
      <c r="L42" s="33">
        <v>6.79</v>
      </c>
      <c r="M42" s="33" t="s">
        <v>343</v>
      </c>
      <c r="N42" s="33" t="s">
        <v>349</v>
      </c>
      <c r="O42" s="35" t="s">
        <v>350</v>
      </c>
      <c r="W42" s="42">
        <f t="shared" si="10"/>
        <v>-0.31353622525213271</v>
      </c>
      <c r="X42" s="43">
        <f t="shared" si="0"/>
        <v>-0.3140191011179333</v>
      </c>
      <c r="Y42" s="43">
        <f t="shared" si="1"/>
        <v>-0.26155289792706266</v>
      </c>
      <c r="Z42" s="43">
        <f t="shared" si="2"/>
        <v>-0.50877744576860351</v>
      </c>
      <c r="AA42" s="43">
        <f t="shared" si="3"/>
        <v>-0.1482256735846447</v>
      </c>
      <c r="AB42" s="43">
        <f t="shared" si="4"/>
        <v>-0.93308369188817686</v>
      </c>
      <c r="AC42" s="43">
        <f t="shared" si="5"/>
        <v>-0.50044793728520887</v>
      </c>
      <c r="AD42" s="43">
        <f t="shared" si="6"/>
        <v>0.64125772888301336</v>
      </c>
      <c r="AE42" s="43">
        <f t="shared" si="7"/>
        <v>-0.27950054523433926</v>
      </c>
      <c r="AF42" s="43">
        <f t="shared" si="8"/>
        <v>0.21637385206479823</v>
      </c>
      <c r="AG42" s="47">
        <f t="shared" si="9"/>
        <v>-9.4761952870070151E-2</v>
      </c>
    </row>
    <row r="43" spans="2:33" x14ac:dyDescent="0.35">
      <c r="B43" s="32">
        <v>0.25</v>
      </c>
      <c r="C43" s="33">
        <v>5.0999999999999996</v>
      </c>
      <c r="D43" s="33">
        <v>1.6910000000000001</v>
      </c>
      <c r="E43" s="33">
        <v>0.114</v>
      </c>
      <c r="F43" s="33">
        <v>-4.0000000000000001E-3</v>
      </c>
      <c r="G43" s="33">
        <v>0.68</v>
      </c>
      <c r="H43" s="33">
        <v>64</v>
      </c>
      <c r="I43" s="34">
        <v>372</v>
      </c>
      <c r="J43" s="33">
        <v>10.78</v>
      </c>
      <c r="K43" s="33">
        <v>77.31</v>
      </c>
      <c r="L43" s="33">
        <v>6.55</v>
      </c>
      <c r="M43" s="33" t="s">
        <v>343</v>
      </c>
      <c r="N43" s="33" t="s">
        <v>349</v>
      </c>
      <c r="O43" s="35" t="s">
        <v>350</v>
      </c>
      <c r="W43" s="42">
        <f t="shared" si="10"/>
        <v>-0.50558832903905038</v>
      </c>
      <c r="X43" s="43">
        <f t="shared" si="0"/>
        <v>-0.45630383608180275</v>
      </c>
      <c r="Y43" s="43">
        <f t="shared" si="1"/>
        <v>-0.34086724638167071</v>
      </c>
      <c r="Z43" s="43">
        <f t="shared" si="2"/>
        <v>-0.5667155553238209</v>
      </c>
      <c r="AA43" s="43">
        <f t="shared" si="3"/>
        <v>-0.1482256735846447</v>
      </c>
      <c r="AB43" s="43">
        <f t="shared" si="4"/>
        <v>-0.56311966467571262</v>
      </c>
      <c r="AC43" s="43">
        <f t="shared" si="5"/>
        <v>-0.69970035675987552</v>
      </c>
      <c r="AD43" s="43">
        <f t="shared" si="6"/>
        <v>0.54810544094793645</v>
      </c>
      <c r="AE43" s="43">
        <f t="shared" si="7"/>
        <v>-0.38484089366071128</v>
      </c>
      <c r="AF43" s="43">
        <f t="shared" si="8"/>
        <v>0.37559234698041288</v>
      </c>
      <c r="AG43" s="47">
        <f t="shared" si="9"/>
        <v>-0.24925537366298436</v>
      </c>
    </row>
    <row r="44" spans="2:33" x14ac:dyDescent="0.35">
      <c r="B44" s="32">
        <v>0.26</v>
      </c>
      <c r="C44" s="33">
        <v>6.5</v>
      </c>
      <c r="D44" s="33">
        <v>1.58</v>
      </c>
      <c r="E44" s="33">
        <v>0.10299999999999999</v>
      </c>
      <c r="F44" s="33">
        <v>-4.0000000000000001E-3</v>
      </c>
      <c r="G44" s="33">
        <v>0.56999999999999995</v>
      </c>
      <c r="H44" s="33">
        <v>62</v>
      </c>
      <c r="I44" s="34">
        <v>353</v>
      </c>
      <c r="J44" s="33">
        <v>10.61</v>
      </c>
      <c r="K44" s="33">
        <v>77.599999999999994</v>
      </c>
      <c r="L44" s="33">
        <v>6.49</v>
      </c>
      <c r="M44" s="33" t="s">
        <v>343</v>
      </c>
      <c r="N44" s="33" t="s">
        <v>349</v>
      </c>
      <c r="O44" s="35" t="s">
        <v>350</v>
      </c>
      <c r="W44" s="42">
        <f t="shared" si="10"/>
        <v>-0.31353622525213271</v>
      </c>
      <c r="X44" s="43">
        <f t="shared" si="0"/>
        <v>0.53968930866528286</v>
      </c>
      <c r="Y44" s="43">
        <f t="shared" si="1"/>
        <v>-1.0745249695867944</v>
      </c>
      <c r="Z44" s="43">
        <f t="shared" si="2"/>
        <v>-1.204034760431212</v>
      </c>
      <c r="AA44" s="43">
        <f t="shared" si="3"/>
        <v>-0.1482256735846447</v>
      </c>
      <c r="AB44" s="43">
        <f t="shared" si="4"/>
        <v>-1.0718202020928509</v>
      </c>
      <c r="AC44" s="43">
        <f t="shared" si="5"/>
        <v>-0.89895277623454217</v>
      </c>
      <c r="AD44" s="43">
        <f t="shared" si="6"/>
        <v>0.25312319582019294</v>
      </c>
      <c r="AE44" s="43">
        <f t="shared" si="7"/>
        <v>-0.5225936569875046</v>
      </c>
      <c r="AF44" s="43">
        <f t="shared" si="8"/>
        <v>0.49398558678945631</v>
      </c>
      <c r="AG44" s="47">
        <f t="shared" si="9"/>
        <v>-0.28787872886121263</v>
      </c>
    </row>
    <row r="45" spans="2:33" x14ac:dyDescent="0.35">
      <c r="B45" s="32">
        <v>0.34</v>
      </c>
      <c r="C45" s="33">
        <v>5.8</v>
      </c>
      <c r="D45" s="33">
        <v>1.83</v>
      </c>
      <c r="E45" s="33">
        <v>0.115</v>
      </c>
      <c r="F45" s="33">
        <v>-4.0000000000000001E-3</v>
      </c>
      <c r="G45" s="33">
        <v>0.74</v>
      </c>
      <c r="H45" s="33">
        <v>60</v>
      </c>
      <c r="I45" s="34">
        <v>314</v>
      </c>
      <c r="J45" s="33">
        <v>11.45</v>
      </c>
      <c r="K45" s="33">
        <v>75.709999999999994</v>
      </c>
      <c r="L45" s="33">
        <v>7.32</v>
      </c>
      <c r="M45" s="33" t="s">
        <v>343</v>
      </c>
      <c r="N45" s="33" t="s">
        <v>349</v>
      </c>
      <c r="O45" s="35" t="s">
        <v>350</v>
      </c>
      <c r="W45" s="42">
        <f t="shared" si="10"/>
        <v>1.2228806050432077</v>
      </c>
      <c r="X45" s="43">
        <f t="shared" si="0"/>
        <v>4.1692736291740022E-2</v>
      </c>
      <c r="Y45" s="43">
        <f t="shared" si="1"/>
        <v>0.57785728988420504</v>
      </c>
      <c r="Z45" s="43">
        <f t="shared" si="2"/>
        <v>-0.50877744576860351</v>
      </c>
      <c r="AA45" s="43">
        <f t="shared" si="3"/>
        <v>-0.1482256735846447</v>
      </c>
      <c r="AB45" s="43">
        <f t="shared" si="4"/>
        <v>-0.28564664426636494</v>
      </c>
      <c r="AC45" s="43">
        <f t="shared" si="5"/>
        <v>-1.0982051957092089</v>
      </c>
      <c r="AD45" s="43">
        <f t="shared" si="6"/>
        <v>-0.35236667575780695</v>
      </c>
      <c r="AE45" s="43">
        <f t="shared" si="7"/>
        <v>0.1580670559213565</v>
      </c>
      <c r="AF45" s="43">
        <f t="shared" si="8"/>
        <v>-0.27761173472467549</v>
      </c>
      <c r="AG45" s="47">
        <f t="shared" si="9"/>
        <v>0.24641101804761528</v>
      </c>
    </row>
    <row r="46" spans="2:33" x14ac:dyDescent="0.35">
      <c r="B46" s="32">
        <v>0.28000000000000003</v>
      </c>
      <c r="C46" s="33">
        <v>5</v>
      </c>
      <c r="D46" s="33">
        <v>1.706</v>
      </c>
      <c r="E46" s="33">
        <v>0.114</v>
      </c>
      <c r="F46" s="33">
        <v>-4.0000000000000001E-3</v>
      </c>
      <c r="G46" s="33">
        <v>0.7</v>
      </c>
      <c r="H46" s="33">
        <v>56</v>
      </c>
      <c r="I46" s="34">
        <v>361</v>
      </c>
      <c r="J46" s="33">
        <v>10.37</v>
      </c>
      <c r="K46" s="33">
        <v>77.569999999999993</v>
      </c>
      <c r="L46" s="33">
        <v>6.37</v>
      </c>
      <c r="M46" s="33" t="s">
        <v>343</v>
      </c>
      <c r="N46" s="33" t="s">
        <v>349</v>
      </c>
      <c r="O46" s="35" t="s">
        <v>350</v>
      </c>
      <c r="W46" s="42">
        <f t="shared" si="10"/>
        <v>7.056798232170268E-2</v>
      </c>
      <c r="X46" s="43">
        <f t="shared" si="0"/>
        <v>-0.52744620356373717</v>
      </c>
      <c r="Y46" s="43">
        <f t="shared" si="1"/>
        <v>-0.24172431081341139</v>
      </c>
      <c r="Z46" s="43">
        <f t="shared" si="2"/>
        <v>-0.5667155553238209</v>
      </c>
      <c r="AA46" s="43">
        <f t="shared" si="3"/>
        <v>-0.1482256735846447</v>
      </c>
      <c r="AB46" s="43">
        <f t="shared" si="4"/>
        <v>-0.47062865787259706</v>
      </c>
      <c r="AC46" s="43">
        <f t="shared" si="5"/>
        <v>-1.4967100346585422</v>
      </c>
      <c r="AD46" s="43">
        <f t="shared" si="6"/>
        <v>0.3773262464002955</v>
      </c>
      <c r="AE46" s="43">
        <f t="shared" si="7"/>
        <v>-0.71706814639003646</v>
      </c>
      <c r="AF46" s="43">
        <f t="shared" si="8"/>
        <v>0.48173801025748547</v>
      </c>
      <c r="AG46" s="47">
        <f t="shared" si="9"/>
        <v>-0.36512543925766971</v>
      </c>
    </row>
    <row r="47" spans="2:33" x14ac:dyDescent="0.35">
      <c r="B47" s="32">
        <v>0.28000000000000003</v>
      </c>
      <c r="C47" s="33">
        <v>5</v>
      </c>
      <c r="D47" s="33">
        <v>1.659</v>
      </c>
      <c r="E47" s="33">
        <v>0.11</v>
      </c>
      <c r="F47" s="33">
        <v>-4.0000000000000001E-3</v>
      </c>
      <c r="G47" s="33">
        <v>0.65</v>
      </c>
      <c r="H47" s="33">
        <v>68</v>
      </c>
      <c r="I47" s="34">
        <v>365</v>
      </c>
      <c r="J47" s="33">
        <v>10.06</v>
      </c>
      <c r="K47" s="33">
        <v>78.17</v>
      </c>
      <c r="L47" s="33">
        <v>6.02</v>
      </c>
      <c r="M47" s="33" t="s">
        <v>343</v>
      </c>
      <c r="N47" s="33" t="s">
        <v>349</v>
      </c>
      <c r="O47" s="35" t="s">
        <v>350</v>
      </c>
      <c r="W47" s="42">
        <f t="shared" si="10"/>
        <v>7.056798232170268E-2</v>
      </c>
      <c r="X47" s="43">
        <f t="shared" si="0"/>
        <v>-0.52744620356373717</v>
      </c>
      <c r="Y47" s="43">
        <f t="shared" si="1"/>
        <v>-0.55237217559395879</v>
      </c>
      <c r="Z47" s="43">
        <f t="shared" si="2"/>
        <v>-0.79846799354469045</v>
      </c>
      <c r="AA47" s="43">
        <f t="shared" si="3"/>
        <v>-0.1482256735846447</v>
      </c>
      <c r="AB47" s="43">
        <f t="shared" si="4"/>
        <v>-0.70185617488038665</v>
      </c>
      <c r="AC47" s="43">
        <f t="shared" si="5"/>
        <v>-0.30119551781054216</v>
      </c>
      <c r="AD47" s="43">
        <f t="shared" si="6"/>
        <v>0.43942777169034675</v>
      </c>
      <c r="AE47" s="43">
        <f t="shared" si="7"/>
        <v>-0.96826436186830567</v>
      </c>
      <c r="AF47" s="43">
        <f t="shared" si="8"/>
        <v>0.72668954089689586</v>
      </c>
      <c r="AG47" s="47">
        <f t="shared" si="9"/>
        <v>-0.59042834458066973</v>
      </c>
    </row>
    <row r="48" spans="2:33" x14ac:dyDescent="0.35">
      <c r="B48" s="32">
        <v>0.35</v>
      </c>
      <c r="C48" s="33">
        <v>5.9</v>
      </c>
      <c r="D48" s="33">
        <v>1.829</v>
      </c>
      <c r="E48" s="33">
        <v>0.14099999999999999</v>
      </c>
      <c r="F48" s="33">
        <v>-1E-3</v>
      </c>
      <c r="G48" s="33">
        <v>0.87</v>
      </c>
      <c r="H48" s="33">
        <v>51</v>
      </c>
      <c r="I48" s="34">
        <v>330</v>
      </c>
      <c r="J48" s="33">
        <v>11.23</v>
      </c>
      <c r="K48" s="33">
        <v>74.930000000000007</v>
      </c>
      <c r="L48" s="33">
        <v>8.58</v>
      </c>
      <c r="M48" s="33" t="s">
        <v>343</v>
      </c>
      <c r="N48" s="33" t="s">
        <v>349</v>
      </c>
      <c r="O48" s="35" t="s">
        <v>351</v>
      </c>
      <c r="W48" s="42">
        <f t="shared" si="10"/>
        <v>1.4149327088301242</v>
      </c>
      <c r="X48" s="43">
        <f t="shared" si="0"/>
        <v>0.11283510377367506</v>
      </c>
      <c r="Y48" s="43">
        <f t="shared" si="1"/>
        <v>0.57124776084632034</v>
      </c>
      <c r="Z48" s="43">
        <f t="shared" si="2"/>
        <v>0.9976134026670459</v>
      </c>
      <c r="AA48" s="43">
        <f t="shared" si="3"/>
        <v>1.6222476497875211</v>
      </c>
      <c r="AB48" s="43">
        <f t="shared" si="4"/>
        <v>0.3155448999538889</v>
      </c>
      <c r="AC48" s="43">
        <f t="shared" si="5"/>
        <v>-1.994841083345209</v>
      </c>
      <c r="AD48" s="43">
        <f t="shared" si="6"/>
        <v>-0.10396057459760184</v>
      </c>
      <c r="AE48" s="43">
        <f t="shared" si="7"/>
        <v>-2.020122603096336E-2</v>
      </c>
      <c r="AF48" s="43">
        <f t="shared" si="8"/>
        <v>-0.59604872455589897</v>
      </c>
      <c r="AG48" s="47">
        <f t="shared" si="9"/>
        <v>1.0575014772104141</v>
      </c>
    </row>
    <row r="49" spans="2:33" x14ac:dyDescent="0.35">
      <c r="B49" s="32">
        <v>0.26</v>
      </c>
      <c r="C49" s="33">
        <v>7.7</v>
      </c>
      <c r="D49" s="33">
        <v>1.5669999999999999</v>
      </c>
      <c r="E49" s="33">
        <v>0.13</v>
      </c>
      <c r="F49" s="33">
        <v>-5.0000000000000001E-3</v>
      </c>
      <c r="G49" s="33">
        <v>0.86</v>
      </c>
      <c r="H49" s="33">
        <v>73</v>
      </c>
      <c r="I49" s="34">
        <v>420</v>
      </c>
      <c r="J49" s="33">
        <v>9.5500000000000007</v>
      </c>
      <c r="K49" s="33">
        <v>80.53</v>
      </c>
      <c r="L49" s="33">
        <v>4.66</v>
      </c>
      <c r="M49" s="33" t="s">
        <v>343</v>
      </c>
      <c r="N49" s="33" t="s">
        <v>348</v>
      </c>
      <c r="O49" s="35" t="s">
        <v>352</v>
      </c>
      <c r="W49" s="42">
        <f t="shared" si="10"/>
        <v>-0.31353622525213271</v>
      </c>
      <c r="X49" s="43">
        <f t="shared" si="0"/>
        <v>1.3933977184484989</v>
      </c>
      <c r="Y49" s="43">
        <f t="shared" si="1"/>
        <v>-1.1604488470792871</v>
      </c>
      <c r="Z49" s="43">
        <f t="shared" si="2"/>
        <v>0.36029419755965636</v>
      </c>
      <c r="AA49" s="43">
        <f t="shared" si="3"/>
        <v>-0.73838344804203326</v>
      </c>
      <c r="AB49" s="43">
        <f t="shared" si="4"/>
        <v>0.26929939655233093</v>
      </c>
      <c r="AC49" s="43">
        <f t="shared" si="5"/>
        <v>0.19693553087612459</v>
      </c>
      <c r="AD49" s="43">
        <f t="shared" si="6"/>
        <v>1.2933237444285517</v>
      </c>
      <c r="AE49" s="43">
        <f t="shared" si="7"/>
        <v>-1.3815226518486854</v>
      </c>
      <c r="AF49" s="43">
        <f t="shared" si="8"/>
        <v>1.6901655614118958</v>
      </c>
      <c r="AG49" s="47">
        <f t="shared" si="9"/>
        <v>-1.4658910624071826</v>
      </c>
    </row>
    <row r="50" spans="2:33" x14ac:dyDescent="0.35">
      <c r="B50" s="32">
        <v>0.21</v>
      </c>
      <c r="C50" s="33">
        <v>6.1</v>
      </c>
      <c r="D50" s="33">
        <v>1.6160000000000001</v>
      </c>
      <c r="E50" s="33">
        <v>0.115</v>
      </c>
      <c r="F50" s="33">
        <v>-5.0000000000000001E-3</v>
      </c>
      <c r="G50" s="33">
        <v>0.56999999999999995</v>
      </c>
      <c r="H50" s="33">
        <v>66</v>
      </c>
      <c r="I50" s="34">
        <v>346</v>
      </c>
      <c r="J50" s="33">
        <v>9.4499999999999993</v>
      </c>
      <c r="K50" s="33">
        <v>79.180000000000007</v>
      </c>
      <c r="L50" s="33">
        <v>5.57</v>
      </c>
      <c r="M50" s="33" t="s">
        <v>343</v>
      </c>
      <c r="N50" s="33" t="s">
        <v>348</v>
      </c>
      <c r="O50" s="35" t="s">
        <v>352</v>
      </c>
      <c r="W50" s="42">
        <f t="shared" si="10"/>
        <v>-1.2737967441867206</v>
      </c>
      <c r="X50" s="43">
        <f t="shared" si="0"/>
        <v>0.2551198387375439</v>
      </c>
      <c r="Y50" s="43">
        <f t="shared" si="1"/>
        <v>-0.83658192422297029</v>
      </c>
      <c r="Z50" s="43">
        <f t="shared" si="2"/>
        <v>-0.50877744576860351</v>
      </c>
      <c r="AA50" s="43">
        <f t="shared" si="3"/>
        <v>-0.73838344804203326</v>
      </c>
      <c r="AB50" s="43">
        <f t="shared" si="4"/>
        <v>-1.0718202020928509</v>
      </c>
      <c r="AC50" s="43">
        <f t="shared" si="5"/>
        <v>-0.50044793728520887</v>
      </c>
      <c r="AD50" s="43">
        <f t="shared" si="6"/>
        <v>0.14444552656260323</v>
      </c>
      <c r="AE50" s="43">
        <f t="shared" si="7"/>
        <v>-1.4625536890997415</v>
      </c>
      <c r="AF50" s="43">
        <f t="shared" si="8"/>
        <v>1.1390246174732328</v>
      </c>
      <c r="AG50" s="47">
        <f t="shared" si="9"/>
        <v>-0.88010350856738317</v>
      </c>
    </row>
    <row r="51" spans="2:33" x14ac:dyDescent="0.35">
      <c r="B51" s="32">
        <v>0.24</v>
      </c>
      <c r="C51" s="33">
        <v>5</v>
      </c>
      <c r="D51" s="33">
        <v>1.536</v>
      </c>
      <c r="E51" s="33">
        <v>8.5000000000000006E-2</v>
      </c>
      <c r="F51" s="33">
        <v>-3.0000000000000001E-3</v>
      </c>
      <c r="G51" s="33">
        <v>0.32</v>
      </c>
      <c r="H51" s="33">
        <v>65</v>
      </c>
      <c r="I51" s="34">
        <v>260</v>
      </c>
      <c r="J51" s="33">
        <v>12.72</v>
      </c>
      <c r="K51" s="33">
        <v>73.02</v>
      </c>
      <c r="L51" s="33">
        <v>9.2100000000000009</v>
      </c>
      <c r="M51" s="33" t="s">
        <v>343</v>
      </c>
      <c r="N51" s="33" t="s">
        <v>348</v>
      </c>
      <c r="O51" s="35" t="s">
        <v>352</v>
      </c>
      <c r="W51" s="42">
        <f t="shared" si="10"/>
        <v>-0.6976404328259681</v>
      </c>
      <c r="X51" s="43">
        <f t="shared" si="0"/>
        <v>-0.52744620356373717</v>
      </c>
      <c r="Y51" s="43">
        <f t="shared" si="1"/>
        <v>-1.3653442472536905</v>
      </c>
      <c r="Z51" s="43">
        <f t="shared" si="2"/>
        <v>-2.2469207324251235</v>
      </c>
      <c r="AA51" s="43">
        <f t="shared" si="3"/>
        <v>0.44193210087274387</v>
      </c>
      <c r="AB51" s="43">
        <f t="shared" si="4"/>
        <v>-2.2279577871318006</v>
      </c>
      <c r="AC51" s="43">
        <f t="shared" si="5"/>
        <v>-0.60007414702254214</v>
      </c>
      <c r="AD51" s="43">
        <f t="shared" si="6"/>
        <v>-1.190737267173499</v>
      </c>
      <c r="AE51" s="43">
        <f t="shared" si="7"/>
        <v>1.1871612290097548</v>
      </c>
      <c r="AF51" s="43">
        <f t="shared" si="8"/>
        <v>-1.3758110970913486</v>
      </c>
      <c r="AG51" s="47">
        <f t="shared" si="9"/>
        <v>1.463046706791814</v>
      </c>
    </row>
    <row r="52" spans="2:33" x14ac:dyDescent="0.35">
      <c r="B52" s="32">
        <v>0.3</v>
      </c>
      <c r="C52" s="33">
        <v>6.3</v>
      </c>
      <c r="D52" s="33">
        <v>1.8029999999999999</v>
      </c>
      <c r="E52" s="33">
        <v>0.13400000000000001</v>
      </c>
      <c r="F52" s="33">
        <v>0</v>
      </c>
      <c r="G52" s="33">
        <v>0.57999999999999996</v>
      </c>
      <c r="H52" s="33">
        <v>52</v>
      </c>
      <c r="I52" s="34">
        <v>312</v>
      </c>
      <c r="J52" s="33">
        <v>13.29</v>
      </c>
      <c r="K52" s="33">
        <v>72.13</v>
      </c>
      <c r="L52" s="33">
        <v>9.27</v>
      </c>
      <c r="M52" s="33" t="s">
        <v>343</v>
      </c>
      <c r="N52" s="33" t="s">
        <v>349</v>
      </c>
      <c r="O52" s="35" t="s">
        <v>350</v>
      </c>
      <c r="W52" s="42">
        <f t="shared" si="10"/>
        <v>0.45467218989553698</v>
      </c>
      <c r="X52" s="43">
        <f t="shared" si="0"/>
        <v>0.39740457370141336</v>
      </c>
      <c r="Y52" s="43">
        <f t="shared" si="1"/>
        <v>0.39940000586133623</v>
      </c>
      <c r="Z52" s="43">
        <f t="shared" si="2"/>
        <v>0.59204663578052585</v>
      </c>
      <c r="AA52" s="43">
        <f t="shared" si="3"/>
        <v>2.2124054242449098</v>
      </c>
      <c r="AB52" s="43">
        <f t="shared" si="4"/>
        <v>-1.0255746986912928</v>
      </c>
      <c r="AC52" s="43">
        <f t="shared" si="5"/>
        <v>-1.8952148736078755</v>
      </c>
      <c r="AD52" s="43">
        <f t="shared" si="6"/>
        <v>-0.38341743840283254</v>
      </c>
      <c r="AE52" s="43">
        <f t="shared" si="7"/>
        <v>1.6490381413407666</v>
      </c>
      <c r="AF52" s="43">
        <f t="shared" si="8"/>
        <v>-1.7391558675398022</v>
      </c>
      <c r="AG52" s="47">
        <f t="shared" si="9"/>
        <v>1.5016700619900416</v>
      </c>
    </row>
    <row r="53" spans="2:33" x14ac:dyDescent="0.35">
      <c r="B53" s="32">
        <v>0.27</v>
      </c>
      <c r="C53" s="33">
        <v>5.3</v>
      </c>
      <c r="D53" s="33">
        <v>1.52</v>
      </c>
      <c r="E53" s="33">
        <v>0.12</v>
      </c>
      <c r="F53" s="33">
        <v>-5.0000000000000001E-3</v>
      </c>
      <c r="G53" s="33">
        <v>0.83</v>
      </c>
      <c r="H53" s="33">
        <v>73</v>
      </c>
      <c r="I53" s="34">
        <v>393</v>
      </c>
      <c r="J53" s="33">
        <v>9.5399999999999991</v>
      </c>
      <c r="K53" s="33">
        <v>80.489999999999995</v>
      </c>
      <c r="L53" s="33">
        <v>4.72</v>
      </c>
      <c r="M53" s="33" t="s">
        <v>343</v>
      </c>
      <c r="N53" s="33" t="s">
        <v>348</v>
      </c>
      <c r="O53" s="35" t="s">
        <v>352</v>
      </c>
      <c r="W53" s="42">
        <f t="shared" si="10"/>
        <v>-0.12148412146521501</v>
      </c>
      <c r="X53" s="43">
        <f t="shared" si="0"/>
        <v>-0.3140191011179333</v>
      </c>
      <c r="Y53" s="43">
        <f t="shared" si="1"/>
        <v>-1.4710967118598346</v>
      </c>
      <c r="Z53" s="43">
        <f t="shared" si="2"/>
        <v>-0.21908689799251746</v>
      </c>
      <c r="AA53" s="43">
        <f t="shared" si="3"/>
        <v>-0.73838344804203326</v>
      </c>
      <c r="AB53" s="43">
        <f t="shared" si="4"/>
        <v>0.13056288634765681</v>
      </c>
      <c r="AC53" s="43">
        <f t="shared" si="5"/>
        <v>0.19693553087612459</v>
      </c>
      <c r="AD53" s="43">
        <f t="shared" si="6"/>
        <v>0.87413844872070567</v>
      </c>
      <c r="AE53" s="43">
        <f t="shared" si="7"/>
        <v>-1.3896257555737923</v>
      </c>
      <c r="AF53" s="43">
        <f t="shared" si="8"/>
        <v>1.6738354593692661</v>
      </c>
      <c r="AG53" s="47">
        <f t="shared" si="9"/>
        <v>-1.4272677072089544</v>
      </c>
    </row>
    <row r="54" spans="2:33" x14ac:dyDescent="0.35">
      <c r="B54" s="32">
        <v>0.25</v>
      </c>
      <c r="C54" s="33">
        <v>5</v>
      </c>
      <c r="D54" s="33">
        <v>1.607</v>
      </c>
      <c r="E54" s="33">
        <v>0.11600000000000001</v>
      </c>
      <c r="F54" s="33">
        <v>-5.0000000000000001E-3</v>
      </c>
      <c r="G54" s="33">
        <v>0.68</v>
      </c>
      <c r="H54" s="33">
        <v>69</v>
      </c>
      <c r="I54" s="34">
        <v>367</v>
      </c>
      <c r="J54" s="33">
        <v>9.49</v>
      </c>
      <c r="K54" s="33">
        <v>79.540000000000006</v>
      </c>
      <c r="L54" s="33">
        <v>5.33</v>
      </c>
      <c r="M54" s="33" t="s">
        <v>343</v>
      </c>
      <c r="N54" s="33" t="s">
        <v>348</v>
      </c>
      <c r="O54" s="35" t="s">
        <v>352</v>
      </c>
      <c r="W54" s="42">
        <f t="shared" si="10"/>
        <v>-0.50558832903905038</v>
      </c>
      <c r="X54" s="43">
        <f t="shared" si="0"/>
        <v>-0.52744620356373717</v>
      </c>
      <c r="Y54" s="43">
        <f t="shared" si="1"/>
        <v>-0.89606768556392702</v>
      </c>
      <c r="Z54" s="43">
        <f t="shared" si="2"/>
        <v>-0.45083933621338618</v>
      </c>
      <c r="AA54" s="43">
        <f t="shared" si="3"/>
        <v>-0.73838344804203326</v>
      </c>
      <c r="AB54" s="43">
        <f t="shared" si="4"/>
        <v>-0.56311966467571262</v>
      </c>
      <c r="AC54" s="43">
        <f t="shared" si="5"/>
        <v>-0.2015693080732088</v>
      </c>
      <c r="AD54" s="43">
        <f t="shared" si="6"/>
        <v>0.4704785343353724</v>
      </c>
      <c r="AE54" s="43">
        <f t="shared" si="7"/>
        <v>-1.4301412741993187</v>
      </c>
      <c r="AF54" s="43">
        <f t="shared" si="8"/>
        <v>1.2859955358568766</v>
      </c>
      <c r="AG54" s="47">
        <f t="shared" si="9"/>
        <v>-1.0345969293602975</v>
      </c>
    </row>
    <row r="55" spans="2:33" x14ac:dyDescent="0.35">
      <c r="B55" s="32">
        <v>0.24</v>
      </c>
      <c r="C55" s="33">
        <v>6</v>
      </c>
      <c r="D55" s="33">
        <v>1.867</v>
      </c>
      <c r="E55" s="33">
        <v>0.14000000000000001</v>
      </c>
      <c r="F55" s="33">
        <v>-4.0000000000000001E-3</v>
      </c>
      <c r="G55" s="33">
        <v>0.87</v>
      </c>
      <c r="H55" s="33">
        <v>69</v>
      </c>
      <c r="I55" s="34">
        <v>366</v>
      </c>
      <c r="J55" s="33">
        <v>10.24</v>
      </c>
      <c r="K55" s="33">
        <v>78.31</v>
      </c>
      <c r="L55" s="33">
        <v>6.23</v>
      </c>
      <c r="M55" s="33" t="s">
        <v>343</v>
      </c>
      <c r="N55" s="33" t="s">
        <v>349</v>
      </c>
      <c r="O55" s="35" t="s">
        <v>350</v>
      </c>
      <c r="W55" s="42">
        <f t="shared" si="10"/>
        <v>-0.6976404328259681</v>
      </c>
      <c r="X55" s="43">
        <f t="shared" si="0"/>
        <v>0.18397747125560948</v>
      </c>
      <c r="Y55" s="43">
        <f t="shared" si="1"/>
        <v>0.82240986428591245</v>
      </c>
      <c r="Z55" s="43">
        <f t="shared" si="2"/>
        <v>0.93967529311183018</v>
      </c>
      <c r="AA55" s="43">
        <f t="shared" si="3"/>
        <v>-0.1482256735846447</v>
      </c>
      <c r="AB55" s="43">
        <f t="shared" si="4"/>
        <v>0.3155448999538889</v>
      </c>
      <c r="AC55" s="43">
        <f t="shared" si="5"/>
        <v>-0.2015693080732088</v>
      </c>
      <c r="AD55" s="43">
        <f t="shared" si="6"/>
        <v>0.4549531530128596</v>
      </c>
      <c r="AE55" s="43">
        <f t="shared" si="7"/>
        <v>-0.8224084948164071</v>
      </c>
      <c r="AF55" s="43">
        <f t="shared" si="8"/>
        <v>0.78384489804609092</v>
      </c>
      <c r="AG55" s="47">
        <f t="shared" si="9"/>
        <v>-0.4552466013868694</v>
      </c>
    </row>
    <row r="56" spans="2:33" x14ac:dyDescent="0.35">
      <c r="B56" s="32">
        <v>0.25</v>
      </c>
      <c r="C56" s="33">
        <v>6.4</v>
      </c>
      <c r="D56" s="33">
        <v>1.8320000000000001</v>
      </c>
      <c r="E56" s="33">
        <v>0.129</v>
      </c>
      <c r="F56" s="33">
        <v>-4.0000000000000001E-3</v>
      </c>
      <c r="G56" s="33">
        <v>0.67</v>
      </c>
      <c r="H56" s="33">
        <v>63</v>
      </c>
      <c r="I56" s="34">
        <v>357</v>
      </c>
      <c r="J56" s="33">
        <v>10.78</v>
      </c>
      <c r="K56" s="33">
        <v>77.22</v>
      </c>
      <c r="L56" s="33">
        <v>6.42</v>
      </c>
      <c r="M56" s="33" t="s">
        <v>343</v>
      </c>
      <c r="N56" s="33" t="s">
        <v>349</v>
      </c>
      <c r="O56" s="35" t="s">
        <v>350</v>
      </c>
      <c r="W56" s="42">
        <f t="shared" si="10"/>
        <v>-0.50558832903905038</v>
      </c>
      <c r="X56" s="43">
        <f t="shared" si="0"/>
        <v>0.46854694118334839</v>
      </c>
      <c r="Y56" s="43">
        <f t="shared" si="1"/>
        <v>0.59107634795997299</v>
      </c>
      <c r="Z56" s="43">
        <f t="shared" si="2"/>
        <v>0.30235608800443897</v>
      </c>
      <c r="AA56" s="43">
        <f t="shared" si="3"/>
        <v>-0.1482256735846447</v>
      </c>
      <c r="AB56" s="43">
        <f t="shared" si="4"/>
        <v>-0.60936516807727059</v>
      </c>
      <c r="AC56" s="43">
        <f t="shared" si="5"/>
        <v>-0.79932656649720879</v>
      </c>
      <c r="AD56" s="43">
        <f t="shared" si="6"/>
        <v>0.31522472111024424</v>
      </c>
      <c r="AE56" s="43">
        <f t="shared" si="7"/>
        <v>-0.38484089366071128</v>
      </c>
      <c r="AF56" s="43">
        <f t="shared" si="8"/>
        <v>0.33884961738450048</v>
      </c>
      <c r="AG56" s="47">
        <f t="shared" si="9"/>
        <v>-0.33293930992581278</v>
      </c>
    </row>
    <row r="57" spans="2:33" x14ac:dyDescent="0.35">
      <c r="B57" s="32">
        <v>0.31</v>
      </c>
      <c r="C57" s="33">
        <v>6.3</v>
      </c>
      <c r="D57" s="33">
        <v>1.956</v>
      </c>
      <c r="E57" s="33">
        <v>0.161</v>
      </c>
      <c r="F57" s="33">
        <v>-2E-3</v>
      </c>
      <c r="G57" s="33">
        <v>1</v>
      </c>
      <c r="H57" s="33">
        <v>60</v>
      </c>
      <c r="I57" s="34">
        <v>346</v>
      </c>
      <c r="J57" s="33">
        <v>10.93</v>
      </c>
      <c r="K57" s="33">
        <v>76.17</v>
      </c>
      <c r="L57" s="33">
        <v>7.6</v>
      </c>
      <c r="M57" s="33" t="s">
        <v>343</v>
      </c>
      <c r="N57" s="33" t="s">
        <v>349</v>
      </c>
      <c r="O57" s="35" t="s">
        <v>351</v>
      </c>
      <c r="W57" s="42">
        <f t="shared" si="10"/>
        <v>0.64672429368245465</v>
      </c>
      <c r="X57" s="43">
        <f t="shared" si="0"/>
        <v>0.39740457370141336</v>
      </c>
      <c r="Y57" s="43">
        <f t="shared" si="1"/>
        <v>1.4106579486575881</v>
      </c>
      <c r="Z57" s="43">
        <f t="shared" si="2"/>
        <v>2.1563755937713935</v>
      </c>
      <c r="AA57" s="43">
        <f t="shared" si="3"/>
        <v>1.0320898753301324</v>
      </c>
      <c r="AB57" s="43">
        <f t="shared" si="4"/>
        <v>0.91673644417414279</v>
      </c>
      <c r="AC57" s="43">
        <f t="shared" si="5"/>
        <v>-1.0982051957092089</v>
      </c>
      <c r="AD57" s="43">
        <f t="shared" si="6"/>
        <v>0.14444552656260323</v>
      </c>
      <c r="AE57" s="43">
        <f t="shared" si="7"/>
        <v>-0.26329433778412864</v>
      </c>
      <c r="AF57" s="43">
        <f t="shared" si="8"/>
        <v>-8.9815561234460314E-2</v>
      </c>
      <c r="AG57" s="47">
        <f t="shared" si="9"/>
        <v>0.42665334230601459</v>
      </c>
    </row>
    <row r="58" spans="2:33" x14ac:dyDescent="0.35">
      <c r="B58" s="32">
        <v>0.23</v>
      </c>
      <c r="C58" s="33">
        <v>5.0999999999999996</v>
      </c>
      <c r="D58" s="33">
        <v>1.629</v>
      </c>
      <c r="E58" s="33">
        <v>0.12</v>
      </c>
      <c r="F58" s="33">
        <v>-5.0000000000000001E-3</v>
      </c>
      <c r="G58" s="33">
        <v>0.56000000000000005</v>
      </c>
      <c r="H58" s="33">
        <v>66</v>
      </c>
      <c r="I58" s="34">
        <v>339</v>
      </c>
      <c r="J58" s="33">
        <v>9.44</v>
      </c>
      <c r="K58" s="33">
        <v>79.239999999999995</v>
      </c>
      <c r="L58" s="33">
        <v>5.56</v>
      </c>
      <c r="M58" s="33" t="s">
        <v>343</v>
      </c>
      <c r="N58" s="33" t="s">
        <v>348</v>
      </c>
      <c r="O58" s="35" t="s">
        <v>352</v>
      </c>
      <c r="W58" s="42">
        <f t="shared" si="10"/>
        <v>-0.88969253661288517</v>
      </c>
      <c r="X58" s="43">
        <f t="shared" si="0"/>
        <v>-0.45630383608180275</v>
      </c>
      <c r="Y58" s="43">
        <f t="shared" si="1"/>
        <v>-0.75065804673047898</v>
      </c>
      <c r="Z58" s="43">
        <f t="shared" si="2"/>
        <v>-0.21908689799251746</v>
      </c>
      <c r="AA58" s="43">
        <f t="shared" si="3"/>
        <v>-0.73838344804203326</v>
      </c>
      <c r="AB58" s="43">
        <f t="shared" si="4"/>
        <v>-1.1180657054944085</v>
      </c>
      <c r="AC58" s="43">
        <f t="shared" si="5"/>
        <v>-0.50044793728520887</v>
      </c>
      <c r="AD58" s="43">
        <f t="shared" si="6"/>
        <v>3.5767857305013508E-2</v>
      </c>
      <c r="AE58" s="43">
        <f t="shared" si="7"/>
        <v>-1.4706567928248468</v>
      </c>
      <c r="AF58" s="43">
        <f t="shared" si="8"/>
        <v>1.1635197705371685</v>
      </c>
      <c r="AG58" s="47">
        <f t="shared" si="9"/>
        <v>-0.88654073443375503</v>
      </c>
    </row>
    <row r="59" spans="2:33" x14ac:dyDescent="0.35">
      <c r="B59" s="32">
        <v>0.26</v>
      </c>
      <c r="C59" s="33">
        <v>5.5</v>
      </c>
      <c r="D59" s="33">
        <v>1.613</v>
      </c>
      <c r="E59" s="33">
        <v>0.111</v>
      </c>
      <c r="F59" s="33">
        <v>-5.0000000000000001E-3</v>
      </c>
      <c r="G59" s="33">
        <v>0.7</v>
      </c>
      <c r="H59" s="33">
        <v>72</v>
      </c>
      <c r="I59" s="34">
        <v>391</v>
      </c>
      <c r="J59" s="33">
        <v>10.65</v>
      </c>
      <c r="K59" s="33">
        <v>77.87</v>
      </c>
      <c r="L59" s="33">
        <v>6.12</v>
      </c>
      <c r="M59" s="33" t="s">
        <v>343</v>
      </c>
      <c r="N59" s="33" t="s">
        <v>349</v>
      </c>
      <c r="O59" s="35" t="s">
        <v>350</v>
      </c>
      <c r="W59" s="42">
        <f t="shared" si="10"/>
        <v>-0.31353622525213271</v>
      </c>
      <c r="X59" s="43">
        <f t="shared" si="0"/>
        <v>-0.17173436615406384</v>
      </c>
      <c r="Y59" s="43">
        <f t="shared" si="1"/>
        <v>-0.85641051133662305</v>
      </c>
      <c r="Z59" s="43">
        <f t="shared" si="2"/>
        <v>-0.74052988398947306</v>
      </c>
      <c r="AA59" s="43">
        <f t="shared" si="3"/>
        <v>-0.73838344804203326</v>
      </c>
      <c r="AB59" s="43">
        <f t="shared" si="4"/>
        <v>-0.47062865787259706</v>
      </c>
      <c r="AC59" s="43">
        <f t="shared" si="5"/>
        <v>9.7309321138791233E-2</v>
      </c>
      <c r="AD59" s="43">
        <f t="shared" si="6"/>
        <v>0.84308768607568008</v>
      </c>
      <c r="AE59" s="43">
        <f t="shared" si="7"/>
        <v>-0.49018124208708186</v>
      </c>
      <c r="AF59" s="43">
        <f t="shared" si="8"/>
        <v>0.60421377557719358</v>
      </c>
      <c r="AG59" s="47">
        <f t="shared" si="9"/>
        <v>-0.52605608591695519</v>
      </c>
    </row>
    <row r="60" spans="2:33" x14ac:dyDescent="0.35">
      <c r="B60" s="32">
        <v>0.26</v>
      </c>
      <c r="C60" s="33">
        <v>5</v>
      </c>
      <c r="D60" s="33">
        <v>1.7</v>
      </c>
      <c r="E60" s="33">
        <v>0.114</v>
      </c>
      <c r="F60" s="33">
        <v>-4.0000000000000001E-3</v>
      </c>
      <c r="G60" s="33">
        <v>0.68</v>
      </c>
      <c r="H60" s="33">
        <v>69</v>
      </c>
      <c r="I60" s="34">
        <v>381</v>
      </c>
      <c r="J60" s="33">
        <v>11.04</v>
      </c>
      <c r="K60" s="33">
        <v>76.88</v>
      </c>
      <c r="L60" s="33">
        <v>6.77</v>
      </c>
      <c r="M60" s="33" t="s">
        <v>343</v>
      </c>
      <c r="N60" s="33" t="s">
        <v>349</v>
      </c>
      <c r="O60" s="35" t="s">
        <v>350</v>
      </c>
      <c r="W60" s="42">
        <f t="shared" si="10"/>
        <v>-0.31353622525213271</v>
      </c>
      <c r="X60" s="43">
        <f t="shared" si="0"/>
        <v>-0.52744620356373717</v>
      </c>
      <c r="Y60" s="43">
        <f t="shared" si="1"/>
        <v>-0.28138148504071542</v>
      </c>
      <c r="Z60" s="43">
        <f t="shared" si="2"/>
        <v>-0.5667155553238209</v>
      </c>
      <c r="AA60" s="43">
        <f t="shared" si="3"/>
        <v>-0.1482256735846447</v>
      </c>
      <c r="AB60" s="43">
        <f t="shared" si="4"/>
        <v>-0.56311966467571262</v>
      </c>
      <c r="AC60" s="43">
        <f t="shared" si="5"/>
        <v>-0.2015693080732088</v>
      </c>
      <c r="AD60" s="43">
        <f t="shared" si="6"/>
        <v>0.68783387285055186</v>
      </c>
      <c r="AE60" s="43">
        <f t="shared" si="7"/>
        <v>-0.17416019680796871</v>
      </c>
      <c r="AF60" s="43">
        <f t="shared" si="8"/>
        <v>0.20004375002216856</v>
      </c>
      <c r="AG60" s="47">
        <f t="shared" si="9"/>
        <v>-0.10763640460281328</v>
      </c>
    </row>
    <row r="61" spans="2:33" x14ac:dyDescent="0.35">
      <c r="B61" s="32">
        <v>0.28999999999999998</v>
      </c>
      <c r="C61" s="33">
        <v>5.5</v>
      </c>
      <c r="D61" s="33">
        <v>1.526</v>
      </c>
      <c r="E61" s="33">
        <v>0.13100000000000001</v>
      </c>
      <c r="F61" s="33">
        <v>-5.0000000000000001E-3</v>
      </c>
      <c r="G61" s="33">
        <v>1.02</v>
      </c>
      <c r="H61" s="33">
        <v>72</v>
      </c>
      <c r="I61" s="34">
        <v>439</v>
      </c>
      <c r="J61" s="33">
        <v>9.64</v>
      </c>
      <c r="K61" s="33">
        <v>80.75</v>
      </c>
      <c r="L61" s="33">
        <v>4.47</v>
      </c>
      <c r="M61" s="33" t="s">
        <v>343</v>
      </c>
      <c r="N61" s="33" t="s">
        <v>348</v>
      </c>
      <c r="O61" s="35" t="s">
        <v>352</v>
      </c>
      <c r="W61" s="42">
        <f t="shared" si="10"/>
        <v>0.26262008610861931</v>
      </c>
      <c r="X61" s="43">
        <f t="shared" si="0"/>
        <v>-0.17173436615406384</v>
      </c>
      <c r="Y61" s="43">
        <f t="shared" si="1"/>
        <v>-1.4314395376325306</v>
      </c>
      <c r="Z61" s="43">
        <f t="shared" si="2"/>
        <v>0.41823230711487375</v>
      </c>
      <c r="AA61" s="43">
        <f t="shared" si="3"/>
        <v>-0.73838344804203326</v>
      </c>
      <c r="AB61" s="43">
        <f t="shared" si="4"/>
        <v>1.009227450977259</v>
      </c>
      <c r="AC61" s="43">
        <f t="shared" si="5"/>
        <v>9.7309321138791233E-2</v>
      </c>
      <c r="AD61" s="43">
        <f t="shared" si="6"/>
        <v>1.5883059895562952</v>
      </c>
      <c r="AE61" s="43">
        <f t="shared" si="7"/>
        <v>-1.3085947183227362</v>
      </c>
      <c r="AF61" s="43">
        <f t="shared" si="8"/>
        <v>1.7799811226463444</v>
      </c>
      <c r="AG61" s="47">
        <f t="shared" si="9"/>
        <v>-1.5881983538682398</v>
      </c>
    </row>
    <row r="62" spans="2:33" x14ac:dyDescent="0.35">
      <c r="B62" s="32">
        <v>0.33</v>
      </c>
      <c r="C62" s="33">
        <v>5</v>
      </c>
      <c r="D62" s="33">
        <v>1.583</v>
      </c>
      <c r="E62" s="33">
        <v>9.2999999999999999E-2</v>
      </c>
      <c r="F62" s="33">
        <v>-3.0000000000000001E-3</v>
      </c>
      <c r="G62" s="33">
        <v>0.43</v>
      </c>
      <c r="H62" s="33">
        <v>64</v>
      </c>
      <c r="I62" s="34">
        <v>272</v>
      </c>
      <c r="J62" s="33">
        <v>13.26</v>
      </c>
      <c r="K62" s="33">
        <v>72.03</v>
      </c>
      <c r="L62" s="33">
        <v>9.5500000000000007</v>
      </c>
      <c r="M62" s="33" t="s">
        <v>343</v>
      </c>
      <c r="N62" s="33" t="s">
        <v>348</v>
      </c>
      <c r="O62" s="35" t="s">
        <v>352</v>
      </c>
      <c r="W62" s="42">
        <f t="shared" si="10"/>
        <v>1.0308285012562901</v>
      </c>
      <c r="X62" s="43">
        <f t="shared" si="0"/>
        <v>-0.52744620356373717</v>
      </c>
      <c r="Y62" s="43">
        <f t="shared" si="1"/>
        <v>-1.054696382473143</v>
      </c>
      <c r="Z62" s="43">
        <f t="shared" si="2"/>
        <v>-1.7834158559833853</v>
      </c>
      <c r="AA62" s="43">
        <f t="shared" si="3"/>
        <v>0.44193210087274387</v>
      </c>
      <c r="AB62" s="43">
        <f t="shared" si="4"/>
        <v>-1.7192572497146625</v>
      </c>
      <c r="AC62" s="43">
        <f t="shared" si="5"/>
        <v>-0.69970035675987552</v>
      </c>
      <c r="AD62" s="43">
        <f t="shared" si="6"/>
        <v>-1.0044326913033452</v>
      </c>
      <c r="AE62" s="43">
        <f t="shared" si="7"/>
        <v>1.6247288301654506</v>
      </c>
      <c r="AF62" s="43">
        <f t="shared" si="8"/>
        <v>-1.7799811226463678</v>
      </c>
      <c r="AG62" s="47">
        <f t="shared" si="9"/>
        <v>1.6819123862484422</v>
      </c>
    </row>
    <row r="63" spans="2:33" x14ac:dyDescent="0.35">
      <c r="B63" s="32">
        <v>0.23</v>
      </c>
      <c r="C63" s="33">
        <v>5</v>
      </c>
      <c r="D63" s="33">
        <v>1.5620000000000001</v>
      </c>
      <c r="E63" s="33">
        <v>0.11700000000000001</v>
      </c>
      <c r="F63" s="33">
        <v>-5.0000000000000001E-3</v>
      </c>
      <c r="G63" s="33">
        <v>0.57999999999999996</v>
      </c>
      <c r="H63" s="33">
        <v>68</v>
      </c>
      <c r="I63" s="34">
        <v>355</v>
      </c>
      <c r="J63" s="33">
        <v>9.4600000000000009</v>
      </c>
      <c r="K63" s="33">
        <v>79.150000000000006</v>
      </c>
      <c r="L63" s="33">
        <v>5.55</v>
      </c>
      <c r="M63" s="33" t="s">
        <v>343</v>
      </c>
      <c r="N63" s="33" t="s">
        <v>348</v>
      </c>
      <c r="O63" s="35" t="s">
        <v>352</v>
      </c>
      <c r="W63" s="42">
        <f t="shared" si="10"/>
        <v>-0.88969253661288517</v>
      </c>
      <c r="X63" s="43">
        <f t="shared" si="0"/>
        <v>-0.52744620356373717</v>
      </c>
      <c r="Y63" s="43">
        <f t="shared" si="1"/>
        <v>-1.1934964922687064</v>
      </c>
      <c r="Z63" s="43">
        <f t="shared" si="2"/>
        <v>-0.39290122665816879</v>
      </c>
      <c r="AA63" s="43">
        <f t="shared" si="3"/>
        <v>-0.73838344804203326</v>
      </c>
      <c r="AB63" s="43">
        <f t="shared" si="4"/>
        <v>-1.0255746986912928</v>
      </c>
      <c r="AC63" s="43">
        <f t="shared" si="5"/>
        <v>-0.30119551781054216</v>
      </c>
      <c r="AD63" s="43">
        <f t="shared" si="6"/>
        <v>0.28417395846521859</v>
      </c>
      <c r="AE63" s="43">
        <f t="shared" si="7"/>
        <v>-1.4544505853746348</v>
      </c>
      <c r="AF63" s="43">
        <f t="shared" si="8"/>
        <v>1.1267770409412619</v>
      </c>
      <c r="AG63" s="47">
        <f t="shared" si="9"/>
        <v>-0.89297796030012633</v>
      </c>
    </row>
    <row r="64" spans="2:33" x14ac:dyDescent="0.35">
      <c r="B64" s="32">
        <v>0.28999999999999998</v>
      </c>
      <c r="C64" s="33">
        <v>5.7</v>
      </c>
      <c r="D64" s="33">
        <v>1.7350000000000001</v>
      </c>
      <c r="E64" s="33">
        <v>0.13200000000000001</v>
      </c>
      <c r="F64" s="33">
        <v>-4.0000000000000001E-3</v>
      </c>
      <c r="G64" s="33">
        <v>0.83</v>
      </c>
      <c r="H64" s="33">
        <v>68</v>
      </c>
      <c r="I64" s="34">
        <v>352</v>
      </c>
      <c r="J64" s="33">
        <v>10.82</v>
      </c>
      <c r="K64" s="33">
        <v>77.7</v>
      </c>
      <c r="L64" s="33">
        <v>6.2</v>
      </c>
      <c r="M64" s="33" t="s">
        <v>343</v>
      </c>
      <c r="N64" s="33" t="s">
        <v>349</v>
      </c>
      <c r="O64" s="35" t="s">
        <v>350</v>
      </c>
      <c r="W64" s="42">
        <f t="shared" si="10"/>
        <v>0.26262008610861931</v>
      </c>
      <c r="X64" s="43">
        <f t="shared" si="0"/>
        <v>-2.9449631190194392E-2</v>
      </c>
      <c r="Y64" s="43">
        <f t="shared" si="1"/>
        <v>-5.0047968714774564E-2</v>
      </c>
      <c r="Z64" s="43">
        <f t="shared" si="2"/>
        <v>0.47617041667009113</v>
      </c>
      <c r="AA64" s="43">
        <f t="shared" si="3"/>
        <v>-0.1482256735846447</v>
      </c>
      <c r="AB64" s="43">
        <f t="shared" si="4"/>
        <v>0.13056288634765681</v>
      </c>
      <c r="AC64" s="43">
        <f t="shared" si="5"/>
        <v>-0.30119551781054216</v>
      </c>
      <c r="AD64" s="43">
        <f t="shared" si="6"/>
        <v>0.23759781449768014</v>
      </c>
      <c r="AE64" s="43">
        <f t="shared" si="7"/>
        <v>-0.35242847876028854</v>
      </c>
      <c r="AF64" s="43">
        <f t="shared" si="8"/>
        <v>0.53481084189602757</v>
      </c>
      <c r="AG64" s="47">
        <f t="shared" si="9"/>
        <v>-0.47455827898598385</v>
      </c>
    </row>
    <row r="65" spans="2:33" x14ac:dyDescent="0.35">
      <c r="B65" s="32">
        <v>0.28999999999999998</v>
      </c>
      <c r="C65" s="33">
        <v>5</v>
      </c>
      <c r="D65" s="33">
        <v>1.742</v>
      </c>
      <c r="E65" s="33">
        <v>0.11899999999999999</v>
      </c>
      <c r="F65" s="33">
        <v>-4.0000000000000001E-3</v>
      </c>
      <c r="G65" s="33">
        <v>0.67</v>
      </c>
      <c r="H65" s="33">
        <v>68</v>
      </c>
      <c r="I65" s="34">
        <v>319</v>
      </c>
      <c r="J65" s="33">
        <v>11.31</v>
      </c>
      <c r="K65" s="33">
        <v>76.2</v>
      </c>
      <c r="L65" s="33">
        <v>7.2</v>
      </c>
      <c r="M65" s="33" t="s">
        <v>343</v>
      </c>
      <c r="N65" s="33" t="s">
        <v>349</v>
      </c>
      <c r="O65" s="35" t="s">
        <v>350</v>
      </c>
      <c r="W65" s="42">
        <f t="shared" si="10"/>
        <v>0.26262008610861931</v>
      </c>
      <c r="X65" s="43">
        <f t="shared" si="0"/>
        <v>-0.52744620356373717</v>
      </c>
      <c r="Y65" s="43">
        <f t="shared" si="1"/>
        <v>-3.7812654495872739E-3</v>
      </c>
      <c r="Z65" s="43">
        <f t="shared" si="2"/>
        <v>-0.27702500754773485</v>
      </c>
      <c r="AA65" s="43">
        <f t="shared" si="3"/>
        <v>-0.1482256735846447</v>
      </c>
      <c r="AB65" s="43">
        <f t="shared" si="4"/>
        <v>-0.60936516807727059</v>
      </c>
      <c r="AC65" s="43">
        <f t="shared" si="5"/>
        <v>-0.30119551781054216</v>
      </c>
      <c r="AD65" s="43">
        <f t="shared" si="6"/>
        <v>-0.27473976914524284</v>
      </c>
      <c r="AE65" s="43">
        <f t="shared" si="7"/>
        <v>4.4623603769880615E-2</v>
      </c>
      <c r="AF65" s="43">
        <f t="shared" si="8"/>
        <v>-7.7567984702489504E-2</v>
      </c>
      <c r="AG65" s="47">
        <f t="shared" si="9"/>
        <v>0.16916430765115817</v>
      </c>
    </row>
    <row r="66" spans="2:33" x14ac:dyDescent="0.35">
      <c r="B66" s="32">
        <v>0.3</v>
      </c>
      <c r="C66" s="33">
        <v>5</v>
      </c>
      <c r="D66" s="33">
        <v>1.6759999999999999</v>
      </c>
      <c r="E66" s="33">
        <v>0.111</v>
      </c>
      <c r="F66" s="33">
        <v>-5.0000000000000001E-3</v>
      </c>
      <c r="G66" s="33">
        <v>0.76</v>
      </c>
      <c r="H66" s="33">
        <v>64</v>
      </c>
      <c r="I66" s="34">
        <v>343</v>
      </c>
      <c r="J66" s="33">
        <v>11.06</v>
      </c>
      <c r="K66" s="33">
        <v>77.06</v>
      </c>
      <c r="L66" s="33">
        <v>6.54</v>
      </c>
      <c r="M66" s="33" t="s">
        <v>343</v>
      </c>
      <c r="N66" s="33" t="s">
        <v>349</v>
      </c>
      <c r="O66" s="35" t="s">
        <v>350</v>
      </c>
      <c r="W66" s="42">
        <f t="shared" si="10"/>
        <v>0.45467218989553698</v>
      </c>
      <c r="X66" s="43">
        <f t="shared" si="0"/>
        <v>-0.52744620356373717</v>
      </c>
      <c r="Y66" s="43">
        <f t="shared" si="1"/>
        <v>-0.44001018194993152</v>
      </c>
      <c r="Z66" s="43">
        <f t="shared" si="2"/>
        <v>-0.74052988398947306</v>
      </c>
      <c r="AA66" s="43">
        <f t="shared" si="3"/>
        <v>-0.73838344804203326</v>
      </c>
      <c r="AB66" s="43">
        <f t="shared" si="4"/>
        <v>-0.19315563746324887</v>
      </c>
      <c r="AC66" s="43">
        <f t="shared" si="5"/>
        <v>-0.69970035675987552</v>
      </c>
      <c r="AD66" s="43">
        <f t="shared" si="6"/>
        <v>9.786938259506478E-2</v>
      </c>
      <c r="AE66" s="43">
        <f t="shared" si="7"/>
        <v>-0.15795398935775662</v>
      </c>
      <c r="AF66" s="43">
        <f t="shared" si="8"/>
        <v>0.27352920921399337</v>
      </c>
      <c r="AG66" s="47">
        <f t="shared" si="9"/>
        <v>-0.25569259952935564</v>
      </c>
    </row>
    <row r="67" spans="2:33" x14ac:dyDescent="0.35">
      <c r="B67" s="32">
        <v>0.3</v>
      </c>
      <c r="C67" s="33">
        <v>5.4</v>
      </c>
      <c r="D67" s="33">
        <v>1.8049999999999999</v>
      </c>
      <c r="E67" s="33">
        <v>0.126</v>
      </c>
      <c r="F67" s="33">
        <v>-5.0000000000000001E-3</v>
      </c>
      <c r="G67" s="33">
        <v>0.83</v>
      </c>
      <c r="H67" s="33">
        <v>68</v>
      </c>
      <c r="I67" s="34">
        <v>346</v>
      </c>
      <c r="J67" s="33">
        <v>11.21</v>
      </c>
      <c r="K67" s="33">
        <v>76.66</v>
      </c>
      <c r="L67" s="33">
        <v>6.92</v>
      </c>
      <c r="M67" s="33" t="s">
        <v>343</v>
      </c>
      <c r="N67" s="33" t="s">
        <v>349</v>
      </c>
      <c r="O67" s="35" t="s">
        <v>350</v>
      </c>
      <c r="W67" s="42">
        <f t="shared" si="10"/>
        <v>0.45467218989553698</v>
      </c>
      <c r="X67" s="43">
        <f t="shared" ref="X67:X130" si="11">(C67-AVERAGE(C$3:C$217))/STDEV(C$3:C$217)</f>
        <v>-0.24287673363599827</v>
      </c>
      <c r="Y67" s="43">
        <f t="shared" ref="Y67:Y130" si="12">(D67-AVERAGE(D$3:D$217))/STDEV(D$3:D$217)</f>
        <v>0.41261906393710424</v>
      </c>
      <c r="Z67" s="43">
        <f t="shared" ref="Z67:Z130" si="13">(E67-AVERAGE(E$3:E$217))/STDEV(E$3:E$217)</f>
        <v>0.12854175933878684</v>
      </c>
      <c r="AA67" s="43">
        <f t="shared" ref="AA67:AA130" si="14">(F67-AVERAGE(F$3:F$217))/STDEV(F$3:F$217)</f>
        <v>-0.73838344804203326</v>
      </c>
      <c r="AB67" s="43">
        <f t="shared" ref="AB67:AB130" si="15">(G67-AVERAGE(G$3:G$217))/STDEV(G$3:G$217)</f>
        <v>0.13056288634765681</v>
      </c>
      <c r="AC67" s="43">
        <f t="shared" ref="AC67:AC130" si="16">(H67-AVERAGE(H$3:H$217))/STDEV(H$3:H$217)</f>
        <v>-0.30119551781054216</v>
      </c>
      <c r="AD67" s="43">
        <f t="shared" ref="AD67:AD130" si="17">(I67-AVERAGE(I$3:I$217))/STDEV(I$3:I$217)</f>
        <v>0.14444552656260323</v>
      </c>
      <c r="AE67" s="43">
        <f t="shared" ref="AE67:AE130" si="18">(J67-AVERAGE(J$3:J$217))/STDEV(J$3:J$217)</f>
        <v>-3.6407433481173992E-2</v>
      </c>
      <c r="AF67" s="43">
        <f t="shared" ref="AF67:AF130" si="19">(K67-AVERAGE(K$3:K$217))/STDEV(K$3:K$217)</f>
        <v>0.11022818878771985</v>
      </c>
      <c r="AG67" s="47">
        <f t="shared" ref="AG67:AG130" si="20">(L67-AVERAGE(L$3:L$217))/STDEV(L$3:L$217)</f>
        <v>-1.1078016607241755E-2</v>
      </c>
    </row>
    <row r="68" spans="2:33" x14ac:dyDescent="0.35">
      <c r="B68" s="32">
        <v>0.24</v>
      </c>
      <c r="C68" s="33">
        <v>4</v>
      </c>
      <c r="D68" s="33">
        <v>1.613</v>
      </c>
      <c r="E68" s="33">
        <v>0.115</v>
      </c>
      <c r="F68" s="33">
        <v>-5.0000000000000001E-3</v>
      </c>
      <c r="G68" s="33">
        <v>0.6</v>
      </c>
      <c r="H68" s="33">
        <v>68</v>
      </c>
      <c r="I68" s="34">
        <v>380</v>
      </c>
      <c r="J68" s="33">
        <v>9.57</v>
      </c>
      <c r="K68" s="33">
        <v>79.67</v>
      </c>
      <c r="L68" s="33">
        <v>5.09</v>
      </c>
      <c r="M68" s="33" t="s">
        <v>343</v>
      </c>
      <c r="N68" s="33" t="s">
        <v>348</v>
      </c>
      <c r="O68" s="35" t="s">
        <v>350</v>
      </c>
      <c r="W68" s="42">
        <f t="shared" ref="W68:W131" si="21">(B68-AVERAGE(B$3:B$217))/STDEV(B$3:B$217)</f>
        <v>-0.6976404328259681</v>
      </c>
      <c r="X68" s="43">
        <f t="shared" si="11"/>
        <v>-1.2388698783830838</v>
      </c>
      <c r="Y68" s="43">
        <f t="shared" si="12"/>
        <v>-0.85641051133662305</v>
      </c>
      <c r="Z68" s="43">
        <f t="shared" si="13"/>
        <v>-0.50877744576860351</v>
      </c>
      <c r="AA68" s="43">
        <f t="shared" si="14"/>
        <v>-0.73838344804203326</v>
      </c>
      <c r="AB68" s="43">
        <f t="shared" si="15"/>
        <v>-0.93308369188817686</v>
      </c>
      <c r="AC68" s="43">
        <f t="shared" si="16"/>
        <v>-0.30119551781054216</v>
      </c>
      <c r="AD68" s="43">
        <f t="shared" si="17"/>
        <v>0.67230849152803906</v>
      </c>
      <c r="AE68" s="43">
        <f t="shared" si="18"/>
        <v>-1.3653164443984749</v>
      </c>
      <c r="AF68" s="43">
        <f t="shared" si="19"/>
        <v>1.3390683674954129</v>
      </c>
      <c r="AG68" s="47">
        <f t="shared" si="20"/>
        <v>-1.1890903501532117</v>
      </c>
    </row>
    <row r="69" spans="2:33" x14ac:dyDescent="0.35">
      <c r="B69" s="32">
        <v>0.34</v>
      </c>
      <c r="C69" s="33">
        <v>4.5</v>
      </c>
      <c r="D69" s="33">
        <v>1.6839999999999999</v>
      </c>
      <c r="E69" s="33">
        <v>0.108</v>
      </c>
      <c r="F69" s="33">
        <v>-4.0000000000000001E-3</v>
      </c>
      <c r="G69" s="33">
        <v>0.8</v>
      </c>
      <c r="H69" s="33">
        <v>62</v>
      </c>
      <c r="I69" s="34">
        <v>331</v>
      </c>
      <c r="J69" s="33">
        <v>11.34</v>
      </c>
      <c r="K69" s="33">
        <v>76.349999999999994</v>
      </c>
      <c r="L69" s="33">
        <v>6.98</v>
      </c>
      <c r="M69" s="33" t="s">
        <v>343</v>
      </c>
      <c r="N69" s="33" t="s">
        <v>349</v>
      </c>
      <c r="O69" s="35" t="s">
        <v>350</v>
      </c>
      <c r="W69" s="42">
        <f t="shared" si="21"/>
        <v>1.2228806050432077</v>
      </c>
      <c r="X69" s="43">
        <f t="shared" si="11"/>
        <v>-0.88315804097341055</v>
      </c>
      <c r="Y69" s="43">
        <f t="shared" si="12"/>
        <v>-0.38713394964685949</v>
      </c>
      <c r="Z69" s="43">
        <f t="shared" si="13"/>
        <v>-0.91434421265512522</v>
      </c>
      <c r="AA69" s="43">
        <f t="shared" si="14"/>
        <v>-0.1482256735846447</v>
      </c>
      <c r="AB69" s="43">
        <f t="shared" si="15"/>
        <v>-8.1736238570167645E-3</v>
      </c>
      <c r="AC69" s="43">
        <f t="shared" si="16"/>
        <v>-0.89895277623454217</v>
      </c>
      <c r="AD69" s="43">
        <f t="shared" si="17"/>
        <v>-8.843519327508903E-2</v>
      </c>
      <c r="AE69" s="43">
        <f t="shared" si="18"/>
        <v>6.8932914945196572E-2</v>
      </c>
      <c r="AF69" s="43">
        <f t="shared" si="19"/>
        <v>-1.6330102042641279E-2</v>
      </c>
      <c r="AG69" s="47">
        <f t="shared" si="20"/>
        <v>2.7545338590987085E-2</v>
      </c>
    </row>
    <row r="70" spans="2:33" x14ac:dyDescent="0.35">
      <c r="B70" s="32">
        <v>0.34</v>
      </c>
      <c r="C70" s="33">
        <v>4.8</v>
      </c>
      <c r="D70" s="33">
        <v>1.673</v>
      </c>
      <c r="E70" s="33">
        <v>0.109</v>
      </c>
      <c r="F70" s="33">
        <v>-4.0000000000000001E-3</v>
      </c>
      <c r="G70" s="33">
        <v>0.74</v>
      </c>
      <c r="H70" s="33">
        <v>65</v>
      </c>
      <c r="I70" s="34">
        <v>356</v>
      </c>
      <c r="J70" s="33">
        <v>11.3</v>
      </c>
      <c r="K70" s="33">
        <v>76.41</v>
      </c>
      <c r="L70" s="33">
        <v>7.01</v>
      </c>
      <c r="M70" s="33" t="s">
        <v>343</v>
      </c>
      <c r="N70" s="33" t="s">
        <v>349</v>
      </c>
      <c r="O70" s="35" t="s">
        <v>350</v>
      </c>
      <c r="W70" s="42">
        <f t="shared" si="21"/>
        <v>1.2228806050432077</v>
      </c>
      <c r="X70" s="43">
        <f t="shared" si="11"/>
        <v>-0.66973093852760668</v>
      </c>
      <c r="Y70" s="43">
        <f t="shared" si="12"/>
        <v>-0.45983876906358279</v>
      </c>
      <c r="Z70" s="43">
        <f t="shared" si="13"/>
        <v>-0.85640610309990783</v>
      </c>
      <c r="AA70" s="43">
        <f t="shared" si="14"/>
        <v>-0.1482256735846447</v>
      </c>
      <c r="AB70" s="43">
        <f t="shared" si="15"/>
        <v>-0.28564664426636494</v>
      </c>
      <c r="AC70" s="43">
        <f t="shared" si="16"/>
        <v>-0.60007414702254214</v>
      </c>
      <c r="AD70" s="43">
        <f t="shared" si="17"/>
        <v>0.29969933978773139</v>
      </c>
      <c r="AE70" s="43">
        <f t="shared" si="18"/>
        <v>3.6520500044775299E-2</v>
      </c>
      <c r="AF70" s="43">
        <f t="shared" si="19"/>
        <v>8.1650510213003343E-3</v>
      </c>
      <c r="AG70" s="47">
        <f t="shared" si="20"/>
        <v>4.6857016190100936E-2</v>
      </c>
    </row>
    <row r="71" spans="2:33" x14ac:dyDescent="0.35">
      <c r="B71" s="32">
        <v>0.37</v>
      </c>
      <c r="C71" s="33">
        <v>4</v>
      </c>
      <c r="D71" s="33">
        <v>1.6180000000000001</v>
      </c>
      <c r="E71" s="33">
        <v>9.0999999999999998E-2</v>
      </c>
      <c r="F71" s="33">
        <v>-3.0000000000000001E-3</v>
      </c>
      <c r="G71" s="33">
        <v>0.55000000000000004</v>
      </c>
      <c r="H71" s="33">
        <v>69</v>
      </c>
      <c r="I71" s="34">
        <v>267</v>
      </c>
      <c r="J71" s="33">
        <v>13.04</v>
      </c>
      <c r="K71" s="33">
        <v>72.42</v>
      </c>
      <c r="L71" s="33">
        <v>9.3800000000000008</v>
      </c>
      <c r="M71" s="33" t="s">
        <v>343</v>
      </c>
      <c r="N71" s="33" t="s">
        <v>348</v>
      </c>
      <c r="O71" s="35" t="s">
        <v>352</v>
      </c>
      <c r="W71" s="42">
        <f t="shared" si="21"/>
        <v>1.7990369164039597</v>
      </c>
      <c r="X71" s="43">
        <f t="shared" si="11"/>
        <v>-1.2388698783830838</v>
      </c>
      <c r="Y71" s="43">
        <f t="shared" si="12"/>
        <v>-0.82336286614720222</v>
      </c>
      <c r="Z71" s="43">
        <f t="shared" si="13"/>
        <v>-1.8992920750938198</v>
      </c>
      <c r="AA71" s="43">
        <f t="shared" si="14"/>
        <v>0.44193210087274387</v>
      </c>
      <c r="AB71" s="43">
        <f t="shared" si="15"/>
        <v>-1.1643112088959664</v>
      </c>
      <c r="AC71" s="43">
        <f t="shared" si="16"/>
        <v>-0.2015693080732088</v>
      </c>
      <c r="AD71" s="43">
        <f t="shared" si="17"/>
        <v>-1.0820595979159093</v>
      </c>
      <c r="AE71" s="43">
        <f t="shared" si="18"/>
        <v>1.4464605482131292</v>
      </c>
      <c r="AF71" s="43">
        <f t="shared" si="19"/>
        <v>-1.620762627730753</v>
      </c>
      <c r="AG71" s="47">
        <f t="shared" si="20"/>
        <v>1.572479546520128</v>
      </c>
    </row>
    <row r="72" spans="2:33" x14ac:dyDescent="0.35">
      <c r="B72" s="32">
        <v>0.3</v>
      </c>
      <c r="C72" s="33">
        <v>5.0999999999999996</v>
      </c>
      <c r="D72" s="33">
        <v>1.5489999999999999</v>
      </c>
      <c r="E72" s="33">
        <v>0.123</v>
      </c>
      <c r="F72" s="33">
        <v>-4.0000000000000001E-3</v>
      </c>
      <c r="G72" s="33">
        <v>0.81</v>
      </c>
      <c r="H72" s="33">
        <v>72</v>
      </c>
      <c r="I72" s="34">
        <v>400</v>
      </c>
      <c r="J72" s="33">
        <v>9.48</v>
      </c>
      <c r="K72" s="33">
        <v>80.56</v>
      </c>
      <c r="L72" s="33">
        <v>4.6900000000000004</v>
      </c>
      <c r="M72" s="33" t="s">
        <v>343</v>
      </c>
      <c r="N72" s="33" t="s">
        <v>348</v>
      </c>
      <c r="O72" s="35" t="s">
        <v>352</v>
      </c>
      <c r="W72" s="42">
        <f t="shared" si="21"/>
        <v>0.45467218989553698</v>
      </c>
      <c r="X72" s="43">
        <f t="shared" si="11"/>
        <v>-0.45630383608180275</v>
      </c>
      <c r="Y72" s="43">
        <f t="shared" si="12"/>
        <v>-1.2794203697611992</v>
      </c>
      <c r="Z72" s="43">
        <f t="shared" si="13"/>
        <v>-4.5272569326865311E-2</v>
      </c>
      <c r="AA72" s="43">
        <f t="shared" si="14"/>
        <v>-0.1482256735846447</v>
      </c>
      <c r="AB72" s="43">
        <f t="shared" si="15"/>
        <v>3.8071879544541262E-2</v>
      </c>
      <c r="AC72" s="43">
        <f t="shared" si="16"/>
        <v>9.7309321138791233E-2</v>
      </c>
      <c r="AD72" s="43">
        <f t="shared" si="17"/>
        <v>0.98281611797829538</v>
      </c>
      <c r="AE72" s="43">
        <f t="shared" si="18"/>
        <v>-1.4382443779244241</v>
      </c>
      <c r="AF72" s="43">
        <f t="shared" si="19"/>
        <v>1.7024131379438665</v>
      </c>
      <c r="AG72" s="47">
        <f t="shared" si="20"/>
        <v>-1.4465793848080681</v>
      </c>
    </row>
    <row r="73" spans="2:33" x14ac:dyDescent="0.35">
      <c r="B73" s="32">
        <v>0.26</v>
      </c>
      <c r="C73" s="33">
        <v>4.7</v>
      </c>
      <c r="D73" s="33">
        <v>1.7030000000000001</v>
      </c>
      <c r="E73" s="33">
        <v>0.11899999999999999</v>
      </c>
      <c r="F73" s="33">
        <v>-5.0000000000000001E-3</v>
      </c>
      <c r="G73" s="33">
        <v>0.77</v>
      </c>
      <c r="H73" s="33">
        <v>68</v>
      </c>
      <c r="I73" s="34">
        <v>329</v>
      </c>
      <c r="J73" s="33">
        <v>10.35</v>
      </c>
      <c r="K73" s="33">
        <v>77.790000000000006</v>
      </c>
      <c r="L73" s="33">
        <v>6.1</v>
      </c>
      <c r="M73" s="33" t="s">
        <v>343</v>
      </c>
      <c r="N73" s="33" t="s">
        <v>349</v>
      </c>
      <c r="O73" s="35" t="s">
        <v>350</v>
      </c>
      <c r="W73" s="42">
        <f t="shared" si="21"/>
        <v>-0.31353622525213271</v>
      </c>
      <c r="X73" s="43">
        <f t="shared" si="11"/>
        <v>-0.74087330600954104</v>
      </c>
      <c r="Y73" s="43">
        <f t="shared" si="12"/>
        <v>-0.26155289792706266</v>
      </c>
      <c r="Z73" s="43">
        <f t="shared" si="13"/>
        <v>-0.27702500754773485</v>
      </c>
      <c r="AA73" s="43">
        <f t="shared" si="14"/>
        <v>-0.73838344804203326</v>
      </c>
      <c r="AB73" s="43">
        <f t="shared" si="15"/>
        <v>-0.14691013406169084</v>
      </c>
      <c r="AC73" s="43">
        <f t="shared" si="16"/>
        <v>-0.30119551781054216</v>
      </c>
      <c r="AD73" s="43">
        <f t="shared" si="17"/>
        <v>-0.11948595592011467</v>
      </c>
      <c r="AE73" s="43">
        <f t="shared" si="18"/>
        <v>-0.73327435384024708</v>
      </c>
      <c r="AF73" s="43">
        <f t="shared" si="19"/>
        <v>0.57155357149193997</v>
      </c>
      <c r="AG73" s="47">
        <f t="shared" si="20"/>
        <v>-0.53893053764969834</v>
      </c>
    </row>
    <row r="74" spans="2:33" x14ac:dyDescent="0.35">
      <c r="B74" s="32">
        <v>0.45</v>
      </c>
      <c r="C74" s="33">
        <v>6.3</v>
      </c>
      <c r="D74" s="33">
        <v>1.78</v>
      </c>
      <c r="E74" s="33">
        <v>0.104</v>
      </c>
      <c r="F74" s="33">
        <v>-4.0000000000000001E-3</v>
      </c>
      <c r="G74" s="33">
        <v>0.83</v>
      </c>
      <c r="H74" s="33">
        <v>63</v>
      </c>
      <c r="I74" s="34">
        <v>307</v>
      </c>
      <c r="J74" s="33">
        <v>12.83</v>
      </c>
      <c r="K74" s="33">
        <v>73.08</v>
      </c>
      <c r="L74" s="33">
        <v>8.75</v>
      </c>
      <c r="M74" s="33" t="s">
        <v>343</v>
      </c>
      <c r="N74" s="33" t="s">
        <v>348</v>
      </c>
      <c r="O74" s="35" t="s">
        <v>350</v>
      </c>
      <c r="W74" s="42">
        <f t="shared" si="21"/>
        <v>3.3354537466992999</v>
      </c>
      <c r="X74" s="43">
        <f t="shared" si="11"/>
        <v>0.39740457370141336</v>
      </c>
      <c r="Y74" s="43">
        <f t="shared" si="12"/>
        <v>0.24738083799000485</v>
      </c>
      <c r="Z74" s="43">
        <f t="shared" si="13"/>
        <v>-1.1460966508759947</v>
      </c>
      <c r="AA74" s="43">
        <f t="shared" si="14"/>
        <v>-0.1482256735846447</v>
      </c>
      <c r="AB74" s="43">
        <f t="shared" si="15"/>
        <v>0.13056288634765681</v>
      </c>
      <c r="AC74" s="43">
        <f t="shared" si="16"/>
        <v>-0.79932656649720879</v>
      </c>
      <c r="AD74" s="43">
        <f t="shared" si="17"/>
        <v>-0.46104434501539665</v>
      </c>
      <c r="AE74" s="43">
        <f t="shared" si="18"/>
        <v>1.2762953699859148</v>
      </c>
      <c r="AF74" s="43">
        <f t="shared" si="19"/>
        <v>-1.351315944027407</v>
      </c>
      <c r="AG74" s="47">
        <f t="shared" si="20"/>
        <v>1.1669343169387281</v>
      </c>
    </row>
    <row r="75" spans="2:33" x14ac:dyDescent="0.35">
      <c r="B75" s="32">
        <v>0.34</v>
      </c>
      <c r="C75" s="33">
        <v>4</v>
      </c>
      <c r="D75" s="33">
        <v>1.8149999999999999</v>
      </c>
      <c r="E75" s="33">
        <v>0.11799999999999999</v>
      </c>
      <c r="F75" s="33">
        <v>-5.0000000000000001E-3</v>
      </c>
      <c r="G75" s="33">
        <v>0.74</v>
      </c>
      <c r="H75" s="33">
        <v>74</v>
      </c>
      <c r="I75" s="34">
        <v>358</v>
      </c>
      <c r="J75" s="33">
        <v>11.3</v>
      </c>
      <c r="K75" s="33">
        <v>76.14</v>
      </c>
      <c r="L75" s="33">
        <v>7.05</v>
      </c>
      <c r="M75" s="33" t="s">
        <v>343</v>
      </c>
      <c r="N75" s="33" t="s">
        <v>349</v>
      </c>
      <c r="O75" s="35" t="s">
        <v>350</v>
      </c>
      <c r="W75" s="42">
        <f t="shared" si="21"/>
        <v>1.2228806050432077</v>
      </c>
      <c r="X75" s="43">
        <f t="shared" si="11"/>
        <v>-1.2388698783830838</v>
      </c>
      <c r="Y75" s="43">
        <f t="shared" si="12"/>
        <v>0.47871435431594428</v>
      </c>
      <c r="Z75" s="43">
        <f t="shared" si="13"/>
        <v>-0.33496311710295223</v>
      </c>
      <c r="AA75" s="43">
        <f t="shared" si="14"/>
        <v>-0.73838344804203326</v>
      </c>
      <c r="AB75" s="43">
        <f t="shared" si="15"/>
        <v>-0.28564664426636494</v>
      </c>
      <c r="AC75" s="43">
        <f t="shared" si="16"/>
        <v>0.29656174061345791</v>
      </c>
      <c r="AD75" s="43">
        <f t="shared" si="17"/>
        <v>0.33075010243275704</v>
      </c>
      <c r="AE75" s="43">
        <f t="shared" si="18"/>
        <v>3.6520500044775299E-2</v>
      </c>
      <c r="AF75" s="43">
        <f t="shared" si="19"/>
        <v>-0.10206313776643113</v>
      </c>
      <c r="AG75" s="47">
        <f t="shared" si="20"/>
        <v>7.2605919655586632E-2</v>
      </c>
    </row>
    <row r="76" spans="2:33" x14ac:dyDescent="0.35">
      <c r="B76" s="32">
        <v>0.28999999999999998</v>
      </c>
      <c r="C76" s="33">
        <v>4.5</v>
      </c>
      <c r="D76" s="33">
        <v>1.87</v>
      </c>
      <c r="E76" s="33">
        <v>0.14499999999999999</v>
      </c>
      <c r="F76" s="33">
        <v>-2E-3</v>
      </c>
      <c r="G76" s="33">
        <v>1.03</v>
      </c>
      <c r="H76" s="33">
        <v>59</v>
      </c>
      <c r="I76" s="34">
        <v>367</v>
      </c>
      <c r="J76" s="33">
        <v>10.95</v>
      </c>
      <c r="K76" s="33">
        <v>76.2</v>
      </c>
      <c r="L76" s="33">
        <v>7.65</v>
      </c>
      <c r="M76" s="33" t="s">
        <v>343</v>
      </c>
      <c r="N76" s="33" t="s">
        <v>349</v>
      </c>
      <c r="O76" s="35" t="s">
        <v>351</v>
      </c>
      <c r="W76" s="42">
        <f t="shared" si="21"/>
        <v>0.26262008610861931</v>
      </c>
      <c r="X76" s="43">
        <f t="shared" si="11"/>
        <v>-0.88315804097341055</v>
      </c>
      <c r="Y76" s="43">
        <f t="shared" si="12"/>
        <v>0.84223845139956521</v>
      </c>
      <c r="Z76" s="43">
        <f t="shared" si="13"/>
        <v>1.2293658408879156</v>
      </c>
      <c r="AA76" s="43">
        <f t="shared" si="14"/>
        <v>1.0320898753301324</v>
      </c>
      <c r="AB76" s="43">
        <f t="shared" si="15"/>
        <v>1.0554729543788168</v>
      </c>
      <c r="AC76" s="43">
        <f t="shared" si="16"/>
        <v>-1.1978314054465422</v>
      </c>
      <c r="AD76" s="43">
        <f t="shared" si="17"/>
        <v>0.4704785343353724</v>
      </c>
      <c r="AE76" s="43">
        <f t="shared" si="18"/>
        <v>-0.24708813033391799</v>
      </c>
      <c r="AF76" s="43">
        <f t="shared" si="19"/>
        <v>-7.7567984702489504E-2</v>
      </c>
      <c r="AG76" s="47">
        <f t="shared" si="20"/>
        <v>0.4588394716378722</v>
      </c>
    </row>
    <row r="77" spans="2:33" x14ac:dyDescent="0.35">
      <c r="B77" s="32">
        <v>0.33</v>
      </c>
      <c r="C77" s="33">
        <v>4</v>
      </c>
      <c r="D77" s="33">
        <v>1.667</v>
      </c>
      <c r="E77" s="33">
        <v>0.107</v>
      </c>
      <c r="F77" s="33">
        <v>-4.0000000000000001E-3</v>
      </c>
      <c r="G77" s="33">
        <v>0.74</v>
      </c>
      <c r="H77" s="33">
        <v>70</v>
      </c>
      <c r="I77" s="34">
        <v>331</v>
      </c>
      <c r="J77" s="33">
        <v>11.32</v>
      </c>
      <c r="K77" s="33">
        <v>76.28</v>
      </c>
      <c r="L77" s="33">
        <v>7.13</v>
      </c>
      <c r="M77" s="33" t="s">
        <v>343</v>
      </c>
      <c r="N77" s="33" t="s">
        <v>349</v>
      </c>
      <c r="O77" s="35" t="s">
        <v>350</v>
      </c>
      <c r="W77" s="42">
        <f t="shared" si="21"/>
        <v>1.0308285012562901</v>
      </c>
      <c r="X77" s="43">
        <f t="shared" si="11"/>
        <v>-1.2388698783830838</v>
      </c>
      <c r="Y77" s="43">
        <f t="shared" si="12"/>
        <v>-0.49949594329088681</v>
      </c>
      <c r="Z77" s="43">
        <f t="shared" si="13"/>
        <v>-0.97228232221034261</v>
      </c>
      <c r="AA77" s="43">
        <f t="shared" si="14"/>
        <v>-0.1482256735846447</v>
      </c>
      <c r="AB77" s="43">
        <f t="shared" si="15"/>
        <v>-0.28564664426636494</v>
      </c>
      <c r="AC77" s="43">
        <f t="shared" si="16"/>
        <v>-0.10194309833587545</v>
      </c>
      <c r="AD77" s="43">
        <f t="shared" si="17"/>
        <v>-8.843519327508903E-2</v>
      </c>
      <c r="AE77" s="43">
        <f t="shared" si="18"/>
        <v>5.2726707494985939E-2</v>
      </c>
      <c r="AF77" s="43">
        <f t="shared" si="19"/>
        <v>-4.4907780617235958E-2</v>
      </c>
      <c r="AG77" s="47">
        <f t="shared" si="20"/>
        <v>0.12410372658655804</v>
      </c>
    </row>
    <row r="78" spans="2:33" x14ac:dyDescent="0.35">
      <c r="B78" s="32">
        <v>0.43</v>
      </c>
      <c r="C78" s="33">
        <v>4.8</v>
      </c>
      <c r="D78" s="33">
        <v>1.7050000000000001</v>
      </c>
      <c r="E78" s="33">
        <v>9.9000000000000005E-2</v>
      </c>
      <c r="F78" s="33">
        <v>-4.0000000000000001E-3</v>
      </c>
      <c r="G78" s="33">
        <v>0.6</v>
      </c>
      <c r="H78" s="33">
        <v>64</v>
      </c>
      <c r="I78" s="34">
        <v>269</v>
      </c>
      <c r="J78" s="33">
        <v>12.53</v>
      </c>
      <c r="K78" s="33">
        <v>73.39</v>
      </c>
      <c r="L78" s="33">
        <v>8.92</v>
      </c>
      <c r="M78" s="33" t="s">
        <v>343</v>
      </c>
      <c r="N78" s="33" t="s">
        <v>348</v>
      </c>
      <c r="O78" s="35" t="s">
        <v>352</v>
      </c>
      <c r="W78" s="42">
        <f t="shared" si="21"/>
        <v>2.9513495391254647</v>
      </c>
      <c r="X78" s="43">
        <f t="shared" si="11"/>
        <v>-0.66973093852760668</v>
      </c>
      <c r="Y78" s="43">
        <f t="shared" si="12"/>
        <v>-0.24833383985129467</v>
      </c>
      <c r="Z78" s="43">
        <f t="shared" si="13"/>
        <v>-1.4357871986520809</v>
      </c>
      <c r="AA78" s="43">
        <f t="shared" si="14"/>
        <v>-0.1482256735846447</v>
      </c>
      <c r="AB78" s="43">
        <f t="shared" si="15"/>
        <v>-0.93308369188817686</v>
      </c>
      <c r="AC78" s="43">
        <f t="shared" si="16"/>
        <v>-0.69970035675987552</v>
      </c>
      <c r="AD78" s="43">
        <f t="shared" si="17"/>
        <v>-1.0510088352708837</v>
      </c>
      <c r="AE78" s="43">
        <f t="shared" si="18"/>
        <v>1.0332022582327496</v>
      </c>
      <c r="AF78" s="43">
        <f t="shared" si="19"/>
        <v>-1.2247576531970459</v>
      </c>
      <c r="AG78" s="47">
        <f t="shared" si="20"/>
        <v>1.2763671566670423</v>
      </c>
    </row>
    <row r="79" spans="2:33" x14ac:dyDescent="0.35">
      <c r="B79" s="32">
        <v>0.26</v>
      </c>
      <c r="C79" s="33">
        <v>4.8</v>
      </c>
      <c r="D79" s="33">
        <v>1.601</v>
      </c>
      <c r="E79" s="33">
        <v>0.129</v>
      </c>
      <c r="F79" s="33">
        <v>-5.0000000000000001E-3</v>
      </c>
      <c r="G79" s="33">
        <v>0.94</v>
      </c>
      <c r="H79" s="33">
        <v>78</v>
      </c>
      <c r="I79" s="34">
        <v>399</v>
      </c>
      <c r="J79" s="33">
        <v>9.7200000000000006</v>
      </c>
      <c r="K79" s="33">
        <v>80.64</v>
      </c>
      <c r="L79" s="33">
        <v>4.4000000000000004</v>
      </c>
      <c r="M79" s="33" t="s">
        <v>343</v>
      </c>
      <c r="N79" s="33" t="s">
        <v>348</v>
      </c>
      <c r="O79" s="35" t="s">
        <v>352</v>
      </c>
      <c r="W79" s="42">
        <f t="shared" si="21"/>
        <v>-0.31353622525213271</v>
      </c>
      <c r="X79" s="43">
        <f t="shared" si="11"/>
        <v>-0.66973093852760668</v>
      </c>
      <c r="Y79" s="43">
        <f t="shared" si="12"/>
        <v>-0.93572485979123099</v>
      </c>
      <c r="Z79" s="43">
        <f t="shared" si="13"/>
        <v>0.30235608800443897</v>
      </c>
      <c r="AA79" s="43">
        <f t="shared" si="14"/>
        <v>-0.73838344804203326</v>
      </c>
      <c r="AB79" s="43">
        <f t="shared" si="15"/>
        <v>0.63926342376479461</v>
      </c>
      <c r="AC79" s="43">
        <f t="shared" si="16"/>
        <v>0.69506657956279128</v>
      </c>
      <c r="AD79" s="43">
        <f t="shared" si="17"/>
        <v>0.96729073665578258</v>
      </c>
      <c r="AE79" s="43">
        <f t="shared" si="18"/>
        <v>-1.2437698885218922</v>
      </c>
      <c r="AF79" s="43">
        <f t="shared" si="19"/>
        <v>1.7350733420291202</v>
      </c>
      <c r="AG79" s="47">
        <f t="shared" si="20"/>
        <v>-1.6332589349328392</v>
      </c>
    </row>
    <row r="80" spans="2:33" x14ac:dyDescent="0.35">
      <c r="B80" s="32">
        <v>0.33</v>
      </c>
      <c r="C80" s="33">
        <v>4</v>
      </c>
      <c r="D80" s="33">
        <v>1.6879999999999999</v>
      </c>
      <c r="E80" s="33">
        <v>0.112</v>
      </c>
      <c r="F80" s="33">
        <v>-5.0000000000000001E-3</v>
      </c>
      <c r="G80" s="33">
        <v>0.82</v>
      </c>
      <c r="H80" s="33">
        <v>68</v>
      </c>
      <c r="I80" s="34">
        <v>369</v>
      </c>
      <c r="J80" s="33">
        <v>11.3</v>
      </c>
      <c r="K80" s="33">
        <v>76.63</v>
      </c>
      <c r="L80" s="33">
        <v>6.93</v>
      </c>
      <c r="M80" s="33" t="s">
        <v>343</v>
      </c>
      <c r="N80" s="33" t="s">
        <v>349</v>
      </c>
      <c r="O80" s="35" t="s">
        <v>350</v>
      </c>
      <c r="W80" s="42">
        <f t="shared" si="21"/>
        <v>1.0308285012562901</v>
      </c>
      <c r="X80" s="43">
        <f t="shared" si="11"/>
        <v>-1.2388698783830838</v>
      </c>
      <c r="Y80" s="43">
        <f t="shared" si="12"/>
        <v>-0.36069583349532347</v>
      </c>
      <c r="Z80" s="43">
        <f t="shared" si="13"/>
        <v>-0.68259177443425567</v>
      </c>
      <c r="AA80" s="43">
        <f t="shared" si="14"/>
        <v>-0.73838344804203326</v>
      </c>
      <c r="AB80" s="43">
        <f t="shared" si="15"/>
        <v>8.4317382946098779E-2</v>
      </c>
      <c r="AC80" s="43">
        <f t="shared" si="16"/>
        <v>-0.30119551781054216</v>
      </c>
      <c r="AD80" s="43">
        <f t="shared" si="17"/>
        <v>0.50152929698039805</v>
      </c>
      <c r="AE80" s="43">
        <f t="shared" si="18"/>
        <v>3.6520500044775299E-2</v>
      </c>
      <c r="AF80" s="43">
        <f t="shared" si="19"/>
        <v>9.7980612255749042E-2</v>
      </c>
      <c r="AG80" s="47">
        <f t="shared" si="20"/>
        <v>-4.6407907408704723E-3</v>
      </c>
    </row>
    <row r="81" spans="2:33" x14ac:dyDescent="0.35">
      <c r="B81" s="32">
        <v>0.43</v>
      </c>
      <c r="C81" s="33">
        <v>4</v>
      </c>
      <c r="D81" s="33">
        <v>1.6180000000000001</v>
      </c>
      <c r="E81" s="33">
        <v>9.0999999999999998E-2</v>
      </c>
      <c r="F81" s="33">
        <v>-4.0000000000000001E-3</v>
      </c>
      <c r="G81" s="33">
        <v>0.51</v>
      </c>
      <c r="H81" s="33">
        <v>72</v>
      </c>
      <c r="I81" s="34">
        <v>247</v>
      </c>
      <c r="J81" s="33">
        <v>13.27</v>
      </c>
      <c r="K81" s="33">
        <v>71.680000000000007</v>
      </c>
      <c r="L81" s="33">
        <v>10.1</v>
      </c>
      <c r="M81" s="33" t="s">
        <v>343</v>
      </c>
      <c r="N81" s="33" t="s">
        <v>348</v>
      </c>
      <c r="O81" s="35" t="s">
        <v>352</v>
      </c>
      <c r="W81" s="42">
        <f t="shared" si="21"/>
        <v>2.9513495391254647</v>
      </c>
      <c r="X81" s="43">
        <f t="shared" si="11"/>
        <v>-1.2388698783830838</v>
      </c>
      <c r="Y81" s="43">
        <f t="shared" si="12"/>
        <v>-0.82336286614720222</v>
      </c>
      <c r="Z81" s="43">
        <f t="shared" si="13"/>
        <v>-1.8992920750938198</v>
      </c>
      <c r="AA81" s="43">
        <f t="shared" si="14"/>
        <v>-0.1482256735846447</v>
      </c>
      <c r="AB81" s="43">
        <f t="shared" si="15"/>
        <v>-1.3492932225021985</v>
      </c>
      <c r="AC81" s="43">
        <f t="shared" si="16"/>
        <v>9.7309321138791233E-2</v>
      </c>
      <c r="AD81" s="43">
        <f t="shared" si="17"/>
        <v>-1.3925672243661658</v>
      </c>
      <c r="AE81" s="43">
        <f t="shared" si="18"/>
        <v>1.6328319338905559</v>
      </c>
      <c r="AF81" s="43">
        <f t="shared" si="19"/>
        <v>-1.9228695155193527</v>
      </c>
      <c r="AG81" s="47">
        <f t="shared" si="20"/>
        <v>2.0359598088988697</v>
      </c>
    </row>
    <row r="82" spans="2:33" x14ac:dyDescent="0.35">
      <c r="B82" s="32">
        <v>0.21</v>
      </c>
      <c r="C82" s="33">
        <v>5.5</v>
      </c>
      <c r="D82" s="33">
        <v>1.6319999999999999</v>
      </c>
      <c r="E82" s="33">
        <v>0.127</v>
      </c>
      <c r="F82" s="33">
        <v>-5.0000000000000001E-3</v>
      </c>
      <c r="G82" s="33">
        <v>1.1100000000000001</v>
      </c>
      <c r="H82" s="33">
        <v>79</v>
      </c>
      <c r="I82" s="34">
        <v>430</v>
      </c>
      <c r="J82" s="33">
        <v>10.41</v>
      </c>
      <c r="K82" s="33">
        <v>78.959999999999994</v>
      </c>
      <c r="L82" s="33">
        <v>4.93</v>
      </c>
      <c r="M82" s="33" t="s">
        <v>343</v>
      </c>
      <c r="N82" s="33" t="s">
        <v>348</v>
      </c>
      <c r="O82" s="35" t="s">
        <v>350</v>
      </c>
      <c r="W82" s="42">
        <f t="shared" si="21"/>
        <v>-1.2737967441867206</v>
      </c>
      <c r="X82" s="43">
        <f t="shared" si="11"/>
        <v>-0.17173436615406384</v>
      </c>
      <c r="Y82" s="43">
        <f t="shared" si="12"/>
        <v>-0.73082945961682766</v>
      </c>
      <c r="Z82" s="43">
        <f t="shared" si="13"/>
        <v>0.18647986889400422</v>
      </c>
      <c r="AA82" s="43">
        <f t="shared" si="14"/>
        <v>-0.73838344804203326</v>
      </c>
      <c r="AB82" s="43">
        <f t="shared" si="15"/>
        <v>1.4254369815912811</v>
      </c>
      <c r="AC82" s="43">
        <f t="shared" si="16"/>
        <v>0.79469278930012466</v>
      </c>
      <c r="AD82" s="43">
        <f t="shared" si="17"/>
        <v>1.4485775576536799</v>
      </c>
      <c r="AE82" s="43">
        <f t="shared" si="18"/>
        <v>-0.68465573148961378</v>
      </c>
      <c r="AF82" s="43">
        <f t="shared" si="19"/>
        <v>1.0492090562387781</v>
      </c>
      <c r="AG82" s="47">
        <f t="shared" si="20"/>
        <v>-1.2920859640151545</v>
      </c>
    </row>
    <row r="83" spans="2:33" x14ac:dyDescent="0.35">
      <c r="B83" s="32">
        <v>0.32</v>
      </c>
      <c r="C83" s="33">
        <v>5.2</v>
      </c>
      <c r="D83" s="33">
        <v>1.639</v>
      </c>
      <c r="E83" s="33">
        <v>0.11</v>
      </c>
      <c r="F83" s="33">
        <v>-4.0000000000000001E-3</v>
      </c>
      <c r="G83" s="33">
        <v>0.8</v>
      </c>
      <c r="H83" s="33">
        <v>72</v>
      </c>
      <c r="I83" s="34">
        <v>353</v>
      </c>
      <c r="J83" s="33">
        <v>10.71</v>
      </c>
      <c r="K83" s="33">
        <v>77.58</v>
      </c>
      <c r="L83" s="33">
        <v>6.3</v>
      </c>
      <c r="M83" s="33" t="s">
        <v>343</v>
      </c>
      <c r="N83" s="33" t="s">
        <v>349</v>
      </c>
      <c r="O83" s="35" t="s">
        <v>350</v>
      </c>
      <c r="W83" s="42">
        <f t="shared" si="21"/>
        <v>0.83877639746937238</v>
      </c>
      <c r="X83" s="43">
        <f t="shared" si="11"/>
        <v>-0.38516146859986772</v>
      </c>
      <c r="Y83" s="43">
        <f t="shared" si="12"/>
        <v>-0.68456275635163888</v>
      </c>
      <c r="Z83" s="43">
        <f t="shared" si="13"/>
        <v>-0.79846799354469045</v>
      </c>
      <c r="AA83" s="43">
        <f t="shared" si="14"/>
        <v>-0.1482256735846447</v>
      </c>
      <c r="AB83" s="43">
        <f t="shared" si="15"/>
        <v>-8.1736238570167645E-3</v>
      </c>
      <c r="AC83" s="43">
        <f t="shared" si="16"/>
        <v>9.7309321138791233E-2</v>
      </c>
      <c r="AD83" s="43">
        <f t="shared" si="17"/>
        <v>0.25312319582019294</v>
      </c>
      <c r="AE83" s="43">
        <f t="shared" si="18"/>
        <v>-0.4415626197364485</v>
      </c>
      <c r="AF83" s="43">
        <f t="shared" si="19"/>
        <v>0.48582053576814438</v>
      </c>
      <c r="AG83" s="47">
        <f t="shared" si="20"/>
        <v>-0.41018602032226986</v>
      </c>
    </row>
    <row r="84" spans="2:33" x14ac:dyDescent="0.35">
      <c r="B84" s="32">
        <v>0.32</v>
      </c>
      <c r="C84" s="33">
        <v>5.0999999999999996</v>
      </c>
      <c r="D84" s="33">
        <v>1.79</v>
      </c>
      <c r="E84" s="33">
        <v>0.112</v>
      </c>
      <c r="F84" s="33">
        <v>-3.0000000000000001E-3</v>
      </c>
      <c r="G84" s="33">
        <v>0.79</v>
      </c>
      <c r="H84" s="33">
        <v>69</v>
      </c>
      <c r="I84" s="34">
        <v>318</v>
      </c>
      <c r="J84" s="33">
        <v>12.2</v>
      </c>
      <c r="K84" s="33">
        <v>75.17</v>
      </c>
      <c r="L84" s="33">
        <v>7.3</v>
      </c>
      <c r="M84" s="33" t="s">
        <v>343</v>
      </c>
      <c r="N84" s="33" t="s">
        <v>349</v>
      </c>
      <c r="O84" s="35" t="s">
        <v>350</v>
      </c>
      <c r="W84" s="42">
        <f t="shared" si="21"/>
        <v>0.83877639746937238</v>
      </c>
      <c r="X84" s="43">
        <f t="shared" si="11"/>
        <v>-0.45630383608180275</v>
      </c>
      <c r="Y84" s="43">
        <f t="shared" si="12"/>
        <v>0.31347612836884492</v>
      </c>
      <c r="Z84" s="43">
        <f t="shared" si="13"/>
        <v>-0.68259177443425567</v>
      </c>
      <c r="AA84" s="43">
        <f t="shared" si="14"/>
        <v>0.44193210087274387</v>
      </c>
      <c r="AB84" s="43">
        <f t="shared" si="15"/>
        <v>-5.4419127258574791E-2</v>
      </c>
      <c r="AC84" s="43">
        <f t="shared" si="16"/>
        <v>-0.2015693080732088</v>
      </c>
      <c r="AD84" s="43">
        <f t="shared" si="17"/>
        <v>-0.29026515046775564</v>
      </c>
      <c r="AE84" s="43">
        <f t="shared" si="18"/>
        <v>0.76579983530426821</v>
      </c>
      <c r="AF84" s="43">
        <f t="shared" si="19"/>
        <v>-0.49806811230013837</v>
      </c>
      <c r="AG84" s="47">
        <f t="shared" si="20"/>
        <v>0.23353656631487213</v>
      </c>
    </row>
    <row r="85" spans="2:33" x14ac:dyDescent="0.35">
      <c r="B85" s="32">
        <v>0.24</v>
      </c>
      <c r="C85" s="33">
        <v>4.3</v>
      </c>
      <c r="D85" s="33">
        <v>1.6060000000000001</v>
      </c>
      <c r="E85" s="33">
        <v>0.13300000000000001</v>
      </c>
      <c r="F85" s="33">
        <v>-5.0000000000000001E-3</v>
      </c>
      <c r="G85" s="33">
        <v>1.18</v>
      </c>
      <c r="H85" s="33">
        <v>83</v>
      </c>
      <c r="I85" s="34">
        <v>405</v>
      </c>
      <c r="J85" s="33">
        <v>9.7100000000000009</v>
      </c>
      <c r="K85" s="33">
        <v>80.930000000000007</v>
      </c>
      <c r="L85" s="33">
        <v>4.22</v>
      </c>
      <c r="M85" s="33" t="s">
        <v>343</v>
      </c>
      <c r="N85" s="33" t="s">
        <v>348</v>
      </c>
      <c r="O85" s="35" t="s">
        <v>350</v>
      </c>
      <c r="W85" s="42">
        <f t="shared" si="21"/>
        <v>-0.6976404328259681</v>
      </c>
      <c r="X85" s="43">
        <f t="shared" si="11"/>
        <v>-1.0254427759372799</v>
      </c>
      <c r="Y85" s="43">
        <f t="shared" si="12"/>
        <v>-0.90267721460181027</v>
      </c>
      <c r="Z85" s="43">
        <f t="shared" si="13"/>
        <v>0.53410852622530847</v>
      </c>
      <c r="AA85" s="43">
        <f t="shared" si="14"/>
        <v>-0.73838344804203326</v>
      </c>
      <c r="AB85" s="43">
        <f t="shared" si="15"/>
        <v>1.7491555054021863</v>
      </c>
      <c r="AC85" s="43">
        <f t="shared" si="16"/>
        <v>1.1931976282494581</v>
      </c>
      <c r="AD85" s="43">
        <f t="shared" si="17"/>
        <v>1.0604430245908594</v>
      </c>
      <c r="AE85" s="43">
        <f t="shared" si="18"/>
        <v>-1.2518729922469976</v>
      </c>
      <c r="AF85" s="43">
        <f t="shared" si="19"/>
        <v>1.8534665818381693</v>
      </c>
      <c r="AG85" s="47">
        <f t="shared" si="20"/>
        <v>-1.7491290005275253</v>
      </c>
    </row>
    <row r="86" spans="2:33" x14ac:dyDescent="0.35">
      <c r="B86" s="32">
        <v>0.28000000000000003</v>
      </c>
      <c r="C86" s="33">
        <v>5</v>
      </c>
      <c r="D86" s="33">
        <v>1.86</v>
      </c>
      <c r="E86" s="33">
        <v>0.129</v>
      </c>
      <c r="F86" s="33">
        <v>-3.0000000000000001E-3</v>
      </c>
      <c r="G86" s="33">
        <v>0.82</v>
      </c>
      <c r="H86" s="33">
        <v>73</v>
      </c>
      <c r="I86" s="34">
        <v>337</v>
      </c>
      <c r="J86" s="33">
        <v>11.72</v>
      </c>
      <c r="K86" s="33">
        <v>76.150000000000006</v>
      </c>
      <c r="L86" s="33">
        <v>6.72</v>
      </c>
      <c r="M86" s="33" t="s">
        <v>343</v>
      </c>
      <c r="N86" s="33" t="s">
        <v>349</v>
      </c>
      <c r="O86" s="35" t="s">
        <v>350</v>
      </c>
      <c r="W86" s="42">
        <f t="shared" si="21"/>
        <v>7.056798232170268E-2</v>
      </c>
      <c r="X86" s="43">
        <f t="shared" si="11"/>
        <v>-0.52744620356373717</v>
      </c>
      <c r="Y86" s="43">
        <f t="shared" si="12"/>
        <v>0.77614316102072511</v>
      </c>
      <c r="Z86" s="43">
        <f t="shared" si="13"/>
        <v>0.30235608800443897</v>
      </c>
      <c r="AA86" s="43">
        <f t="shared" si="14"/>
        <v>0.44193210087274387</v>
      </c>
      <c r="AB86" s="43">
        <f t="shared" si="15"/>
        <v>8.4317382946098779E-2</v>
      </c>
      <c r="AC86" s="43">
        <f t="shared" si="16"/>
        <v>0.19693553087612459</v>
      </c>
      <c r="AD86" s="43">
        <f t="shared" si="17"/>
        <v>4.7170946599878749E-3</v>
      </c>
      <c r="AE86" s="43">
        <f t="shared" si="18"/>
        <v>0.3768508564992058</v>
      </c>
      <c r="AF86" s="43">
        <f t="shared" si="19"/>
        <v>-9.7980612255772245E-2</v>
      </c>
      <c r="AG86" s="47">
        <f t="shared" si="20"/>
        <v>-0.13982253393467026</v>
      </c>
    </row>
    <row r="87" spans="2:33" x14ac:dyDescent="0.35">
      <c r="B87" s="32">
        <v>0.31</v>
      </c>
      <c r="C87" s="33">
        <v>5</v>
      </c>
      <c r="D87" s="33">
        <v>1.706</v>
      </c>
      <c r="E87" s="33">
        <v>9.7000000000000003E-2</v>
      </c>
      <c r="F87" s="33">
        <v>-3.0000000000000001E-3</v>
      </c>
      <c r="G87" s="33">
        <v>0.66</v>
      </c>
      <c r="H87" s="33">
        <v>70</v>
      </c>
      <c r="I87" s="34">
        <v>273</v>
      </c>
      <c r="J87" s="33">
        <v>13.14</v>
      </c>
      <c r="K87" s="33">
        <v>72.760000000000005</v>
      </c>
      <c r="L87" s="33">
        <v>8.82</v>
      </c>
      <c r="M87" s="33" t="s">
        <v>343</v>
      </c>
      <c r="N87" s="33" t="s">
        <v>348</v>
      </c>
      <c r="O87" s="35" t="s">
        <v>350</v>
      </c>
      <c r="W87" s="42">
        <f t="shared" si="21"/>
        <v>0.64672429368245465</v>
      </c>
      <c r="X87" s="43">
        <f t="shared" si="11"/>
        <v>-0.52744620356373717</v>
      </c>
      <c r="Y87" s="43">
        <f t="shared" si="12"/>
        <v>-0.24172431081341139</v>
      </c>
      <c r="Z87" s="43">
        <f t="shared" si="13"/>
        <v>-1.5516634177625157</v>
      </c>
      <c r="AA87" s="43">
        <f t="shared" si="14"/>
        <v>0.44193210087274387</v>
      </c>
      <c r="AB87" s="43">
        <f t="shared" si="15"/>
        <v>-0.65561067147882868</v>
      </c>
      <c r="AC87" s="43">
        <f t="shared" si="16"/>
        <v>-0.10194309833587545</v>
      </c>
      <c r="AD87" s="43">
        <f t="shared" si="17"/>
        <v>-0.98890730998083243</v>
      </c>
      <c r="AE87" s="43">
        <f t="shared" si="18"/>
        <v>1.5274915854641853</v>
      </c>
      <c r="AF87" s="43">
        <f t="shared" si="19"/>
        <v>-1.4819567603684212</v>
      </c>
      <c r="AG87" s="47">
        <f t="shared" si="20"/>
        <v>1.2119948980033282</v>
      </c>
    </row>
    <row r="88" spans="2:33" x14ac:dyDescent="0.35">
      <c r="B88" s="32">
        <v>0.22</v>
      </c>
      <c r="C88" s="33">
        <v>5</v>
      </c>
      <c r="D88" s="33">
        <v>1.6739999999999999</v>
      </c>
      <c r="E88" s="33">
        <v>0.11799999999999999</v>
      </c>
      <c r="F88" s="33">
        <v>-5.0000000000000001E-3</v>
      </c>
      <c r="G88" s="33">
        <v>0.9</v>
      </c>
      <c r="H88" s="33">
        <v>81</v>
      </c>
      <c r="I88" s="34">
        <v>496</v>
      </c>
      <c r="J88" s="33">
        <v>9.9600000000000009</v>
      </c>
      <c r="K88" s="33">
        <v>80.88</v>
      </c>
      <c r="L88" s="33">
        <v>3.85</v>
      </c>
      <c r="M88" s="33" t="s">
        <v>343</v>
      </c>
      <c r="N88" s="33" t="s">
        <v>348</v>
      </c>
      <c r="O88" s="35" t="s">
        <v>352</v>
      </c>
      <c r="W88" s="42">
        <f t="shared" si="21"/>
        <v>-1.081744640399803</v>
      </c>
      <c r="X88" s="43">
        <f t="shared" si="11"/>
        <v>-0.52744620356373717</v>
      </c>
      <c r="Y88" s="43">
        <f t="shared" si="12"/>
        <v>-0.45322924002569953</v>
      </c>
      <c r="Z88" s="43">
        <f t="shared" si="13"/>
        <v>-0.33496311710295223</v>
      </c>
      <c r="AA88" s="43">
        <f t="shared" si="14"/>
        <v>-0.73838344804203326</v>
      </c>
      <c r="AB88" s="43">
        <f t="shared" si="15"/>
        <v>0.45428141015856299</v>
      </c>
      <c r="AC88" s="43">
        <f t="shared" si="16"/>
        <v>0.99394520877479131</v>
      </c>
      <c r="AD88" s="43">
        <f t="shared" si="17"/>
        <v>2.4732527249395257</v>
      </c>
      <c r="AE88" s="43">
        <f t="shared" si="18"/>
        <v>-1.0492953991193603</v>
      </c>
      <c r="AF88" s="43">
        <f t="shared" si="19"/>
        <v>1.8330539542848807</v>
      </c>
      <c r="AG88" s="47">
        <f t="shared" si="20"/>
        <v>-1.9873063575832675</v>
      </c>
    </row>
    <row r="89" spans="2:33" x14ac:dyDescent="0.35">
      <c r="B89" s="32">
        <v>0.28000000000000003</v>
      </c>
      <c r="C89" s="33">
        <v>8.9</v>
      </c>
      <c r="D89" s="33">
        <v>1.9219999999999999</v>
      </c>
      <c r="E89" s="33">
        <v>0.156</v>
      </c>
      <c r="F89" s="33">
        <v>-2E-3</v>
      </c>
      <c r="G89" s="33">
        <v>1.03</v>
      </c>
      <c r="H89" s="33">
        <v>65</v>
      </c>
      <c r="I89" s="34">
        <v>361</v>
      </c>
      <c r="J89" s="33">
        <v>11.39</v>
      </c>
      <c r="K89" s="33">
        <v>75.819999999999993</v>
      </c>
      <c r="L89" s="33">
        <v>7.67</v>
      </c>
      <c r="M89" s="33" t="s">
        <v>343</v>
      </c>
      <c r="N89" s="33" t="s">
        <v>349</v>
      </c>
      <c r="O89" s="35" t="s">
        <v>351</v>
      </c>
      <c r="W89" s="42">
        <f t="shared" si="21"/>
        <v>7.056798232170268E-2</v>
      </c>
      <c r="X89" s="43">
        <f t="shared" si="11"/>
        <v>2.2471061282317151</v>
      </c>
      <c r="Y89" s="43">
        <f t="shared" si="12"/>
        <v>1.1859339613695319</v>
      </c>
      <c r="Z89" s="43">
        <f t="shared" si="13"/>
        <v>1.8666850459953066</v>
      </c>
      <c r="AA89" s="43">
        <f t="shared" si="14"/>
        <v>1.0320898753301324</v>
      </c>
      <c r="AB89" s="43">
        <f t="shared" si="15"/>
        <v>1.0554729543788168</v>
      </c>
      <c r="AC89" s="43">
        <f t="shared" si="16"/>
        <v>-0.60007414702254214</v>
      </c>
      <c r="AD89" s="43">
        <f t="shared" si="17"/>
        <v>0.3773262464002955</v>
      </c>
      <c r="AE89" s="43">
        <f t="shared" si="18"/>
        <v>0.10944843357072459</v>
      </c>
      <c r="AF89" s="43">
        <f t="shared" si="19"/>
        <v>-0.23270395410745112</v>
      </c>
      <c r="AG89" s="47">
        <f t="shared" si="20"/>
        <v>0.47171392337061474</v>
      </c>
    </row>
    <row r="90" spans="2:33" x14ac:dyDescent="0.35">
      <c r="B90" s="32">
        <v>0.26</v>
      </c>
      <c r="C90" s="33">
        <v>5</v>
      </c>
      <c r="D90" s="33">
        <v>1.643</v>
      </c>
      <c r="E90" s="33">
        <v>0.109</v>
      </c>
      <c r="F90" s="33">
        <v>-5.0000000000000001E-3</v>
      </c>
      <c r="G90" s="33">
        <v>0.85</v>
      </c>
      <c r="H90" s="33">
        <v>76</v>
      </c>
      <c r="I90" s="34">
        <v>302</v>
      </c>
      <c r="J90" s="33">
        <v>11.62</v>
      </c>
      <c r="K90" s="33">
        <v>76.3</v>
      </c>
      <c r="L90" s="33">
        <v>6.57</v>
      </c>
      <c r="M90" s="33" t="s">
        <v>343</v>
      </c>
      <c r="N90" s="33" t="s">
        <v>349</v>
      </c>
      <c r="O90" s="35" t="s">
        <v>350</v>
      </c>
      <c r="W90" s="42">
        <f t="shared" si="21"/>
        <v>-0.31353622525213271</v>
      </c>
      <c r="X90" s="43">
        <f t="shared" si="11"/>
        <v>-0.52744620356373717</v>
      </c>
      <c r="Y90" s="43">
        <f t="shared" si="12"/>
        <v>-0.65812464020010286</v>
      </c>
      <c r="Z90" s="43">
        <f t="shared" si="13"/>
        <v>-0.85640610309990783</v>
      </c>
      <c r="AA90" s="43">
        <f t="shared" si="14"/>
        <v>-0.73838344804203326</v>
      </c>
      <c r="AB90" s="43">
        <f t="shared" si="15"/>
        <v>0.22305389315077287</v>
      </c>
      <c r="AC90" s="43">
        <f t="shared" si="16"/>
        <v>0.49581416008812462</v>
      </c>
      <c r="AD90" s="43">
        <f t="shared" si="17"/>
        <v>-0.5386712516279607</v>
      </c>
      <c r="AE90" s="43">
        <f t="shared" si="18"/>
        <v>0.29581981924814976</v>
      </c>
      <c r="AF90" s="43">
        <f t="shared" si="19"/>
        <v>-3.674272959592402E-2</v>
      </c>
      <c r="AG90" s="47">
        <f t="shared" si="20"/>
        <v>-0.23638092193024121</v>
      </c>
    </row>
    <row r="91" spans="2:33" x14ac:dyDescent="0.35">
      <c r="B91" s="32">
        <v>0.34</v>
      </c>
      <c r="C91" s="33">
        <v>4.0999999999999996</v>
      </c>
      <c r="D91" s="33">
        <v>1.67</v>
      </c>
      <c r="E91" s="33">
        <v>0.111</v>
      </c>
      <c r="F91" s="33">
        <v>-5.0000000000000001E-3</v>
      </c>
      <c r="G91" s="33">
        <v>0.87</v>
      </c>
      <c r="H91" s="33">
        <v>70</v>
      </c>
      <c r="I91" s="34">
        <v>319</v>
      </c>
      <c r="J91" s="33">
        <v>13.49</v>
      </c>
      <c r="K91" s="33">
        <v>72.209999999999994</v>
      </c>
      <c r="L91" s="33">
        <v>8.94</v>
      </c>
      <c r="M91" s="33" t="s">
        <v>343</v>
      </c>
      <c r="N91" s="33" t="s">
        <v>349</v>
      </c>
      <c r="O91" s="35" t="s">
        <v>350</v>
      </c>
      <c r="W91" s="42">
        <f t="shared" si="21"/>
        <v>1.2228806050432077</v>
      </c>
      <c r="X91" s="43">
        <f t="shared" si="11"/>
        <v>-1.1677275109011493</v>
      </c>
      <c r="Y91" s="43">
        <f t="shared" si="12"/>
        <v>-0.47966735617723555</v>
      </c>
      <c r="Z91" s="43">
        <f t="shared" si="13"/>
        <v>-0.74052988398947306</v>
      </c>
      <c r="AA91" s="43">
        <f t="shared" si="14"/>
        <v>-0.73838344804203326</v>
      </c>
      <c r="AB91" s="43">
        <f t="shared" si="15"/>
        <v>0.3155448999538889</v>
      </c>
      <c r="AC91" s="43">
        <f t="shared" si="16"/>
        <v>-0.10194309833587545</v>
      </c>
      <c r="AD91" s="43">
        <f t="shared" si="17"/>
        <v>-0.27473976914524284</v>
      </c>
      <c r="AE91" s="43">
        <f t="shared" si="18"/>
        <v>1.8111002158428773</v>
      </c>
      <c r="AF91" s="43">
        <f t="shared" si="19"/>
        <v>-1.7064956634545487</v>
      </c>
      <c r="AG91" s="47">
        <f t="shared" si="20"/>
        <v>1.2892416083997849</v>
      </c>
    </row>
    <row r="92" spans="2:33" x14ac:dyDescent="0.35">
      <c r="B92" s="32">
        <v>0.39</v>
      </c>
      <c r="C92" s="33">
        <v>6</v>
      </c>
      <c r="D92" s="33">
        <v>1.8839999999999999</v>
      </c>
      <c r="E92" s="33">
        <v>0.114</v>
      </c>
      <c r="F92" s="33">
        <v>-2E-3</v>
      </c>
      <c r="G92" s="33">
        <v>0.8</v>
      </c>
      <c r="H92" s="33">
        <v>68</v>
      </c>
      <c r="I92" s="34">
        <v>241</v>
      </c>
      <c r="J92" s="33">
        <v>13.52</v>
      </c>
      <c r="K92" s="33">
        <v>72.08</v>
      </c>
      <c r="L92" s="33">
        <v>9.0399999999999991</v>
      </c>
      <c r="M92" s="33" t="s">
        <v>343</v>
      </c>
      <c r="N92" s="33" t="s">
        <v>348</v>
      </c>
      <c r="O92" s="35" t="s">
        <v>350</v>
      </c>
      <c r="W92" s="42">
        <f t="shared" si="21"/>
        <v>2.1831411239777951</v>
      </c>
      <c r="X92" s="43">
        <f t="shared" si="11"/>
        <v>0.18397747125560948</v>
      </c>
      <c r="Y92" s="43">
        <f t="shared" si="12"/>
        <v>0.93477185792993978</v>
      </c>
      <c r="Z92" s="43">
        <f t="shared" si="13"/>
        <v>-0.5667155553238209</v>
      </c>
      <c r="AA92" s="43">
        <f t="shared" si="14"/>
        <v>1.0320898753301324</v>
      </c>
      <c r="AB92" s="43">
        <f t="shared" si="15"/>
        <v>-8.1736238570167645E-3</v>
      </c>
      <c r="AC92" s="43">
        <f t="shared" si="16"/>
        <v>-0.30119551781054216</v>
      </c>
      <c r="AD92" s="43">
        <f t="shared" si="17"/>
        <v>-1.4857195123012426</v>
      </c>
      <c r="AE92" s="43">
        <f t="shared" si="18"/>
        <v>1.8354095270181932</v>
      </c>
      <c r="AF92" s="43">
        <f t="shared" si="19"/>
        <v>-1.759568495093085</v>
      </c>
      <c r="AG92" s="47">
        <f t="shared" si="20"/>
        <v>1.3536138670634987</v>
      </c>
    </row>
    <row r="93" spans="2:33" x14ac:dyDescent="0.35">
      <c r="B93" s="32">
        <v>0.26</v>
      </c>
      <c r="C93" s="33">
        <v>4</v>
      </c>
      <c r="D93" s="33">
        <v>1.6359999999999999</v>
      </c>
      <c r="E93" s="33">
        <v>0.108</v>
      </c>
      <c r="F93" s="33">
        <v>-4.0000000000000001E-3</v>
      </c>
      <c r="G93" s="33">
        <v>0.85</v>
      </c>
      <c r="H93" s="33">
        <v>75</v>
      </c>
      <c r="I93" s="34">
        <v>259</v>
      </c>
      <c r="J93" s="33">
        <v>12.13</v>
      </c>
      <c r="K93" s="33">
        <v>75.16</v>
      </c>
      <c r="L93" s="33">
        <v>7.24</v>
      </c>
      <c r="M93" s="33" t="s">
        <v>343</v>
      </c>
      <c r="N93" s="33" t="s">
        <v>349</v>
      </c>
      <c r="O93" s="35" t="s">
        <v>350</v>
      </c>
      <c r="W93" s="42">
        <f t="shared" si="21"/>
        <v>-0.31353622525213271</v>
      </c>
      <c r="X93" s="43">
        <f t="shared" si="11"/>
        <v>-1.2388698783830838</v>
      </c>
      <c r="Y93" s="43">
        <f t="shared" si="12"/>
        <v>-0.70439134346529164</v>
      </c>
      <c r="Z93" s="43">
        <f t="shared" si="13"/>
        <v>-0.91434421265512522</v>
      </c>
      <c r="AA93" s="43">
        <f t="shared" si="14"/>
        <v>-0.1482256735846447</v>
      </c>
      <c r="AB93" s="43">
        <f t="shared" si="15"/>
        <v>0.22305389315077287</v>
      </c>
      <c r="AC93" s="43">
        <f t="shared" si="16"/>
        <v>0.39618795035079124</v>
      </c>
      <c r="AD93" s="43">
        <f t="shared" si="17"/>
        <v>-1.2062626484960119</v>
      </c>
      <c r="AE93" s="43">
        <f t="shared" si="18"/>
        <v>0.70907810922853098</v>
      </c>
      <c r="AF93" s="43">
        <f t="shared" si="19"/>
        <v>-0.50215063781079727</v>
      </c>
      <c r="AG93" s="47">
        <f t="shared" si="20"/>
        <v>0.19491321111664386</v>
      </c>
    </row>
    <row r="94" spans="2:33" x14ac:dyDescent="0.35">
      <c r="B94" s="32">
        <v>0.27</v>
      </c>
      <c r="C94" s="33">
        <v>6.2</v>
      </c>
      <c r="D94" s="33">
        <v>1.6919999999999999</v>
      </c>
      <c r="E94" s="33">
        <v>0.11799999999999999</v>
      </c>
      <c r="F94" s="33">
        <v>-5.0000000000000001E-3</v>
      </c>
      <c r="G94" s="33">
        <v>0.95</v>
      </c>
      <c r="H94" s="33">
        <v>77</v>
      </c>
      <c r="I94" s="34">
        <v>351</v>
      </c>
      <c r="J94" s="33">
        <v>11.13</v>
      </c>
      <c r="K94" s="33">
        <v>77.599999999999994</v>
      </c>
      <c r="L94" s="33">
        <v>5.72</v>
      </c>
      <c r="M94" s="33" t="s">
        <v>343</v>
      </c>
      <c r="N94" s="33" t="s">
        <v>349</v>
      </c>
      <c r="O94" s="35" t="s">
        <v>350</v>
      </c>
      <c r="W94" s="42">
        <f t="shared" si="21"/>
        <v>-0.12148412146521501</v>
      </c>
      <c r="X94" s="43">
        <f t="shared" si="11"/>
        <v>0.32626220621947893</v>
      </c>
      <c r="Y94" s="43">
        <f t="shared" si="12"/>
        <v>-0.33425771734378745</v>
      </c>
      <c r="Z94" s="43">
        <f t="shared" si="13"/>
        <v>-0.33496311710295223</v>
      </c>
      <c r="AA94" s="43">
        <f t="shared" si="14"/>
        <v>-0.73838344804203326</v>
      </c>
      <c r="AB94" s="43">
        <f t="shared" si="15"/>
        <v>0.6855089271663527</v>
      </c>
      <c r="AC94" s="43">
        <f t="shared" si="16"/>
        <v>0.59544036982545789</v>
      </c>
      <c r="AD94" s="43">
        <f t="shared" si="17"/>
        <v>0.22207243317516731</v>
      </c>
      <c r="AE94" s="43">
        <f t="shared" si="18"/>
        <v>-0.10123226328201797</v>
      </c>
      <c r="AF94" s="43">
        <f t="shared" si="19"/>
        <v>0.49398558678945631</v>
      </c>
      <c r="AG94" s="47">
        <f t="shared" si="20"/>
        <v>-0.78354512057181225</v>
      </c>
    </row>
    <row r="95" spans="2:33" x14ac:dyDescent="0.35">
      <c r="B95" s="32">
        <v>0.31</v>
      </c>
      <c r="C95" s="33">
        <v>5</v>
      </c>
      <c r="D95" s="33">
        <v>1.544</v>
      </c>
      <c r="E95" s="33">
        <v>0.125</v>
      </c>
      <c r="F95" s="33">
        <v>-5.0000000000000001E-3</v>
      </c>
      <c r="G95" s="33">
        <v>1.02</v>
      </c>
      <c r="H95" s="33">
        <v>77</v>
      </c>
      <c r="I95" s="34">
        <v>355</v>
      </c>
      <c r="J95" s="33">
        <v>10</v>
      </c>
      <c r="K95" s="33">
        <v>80.16</v>
      </c>
      <c r="L95" s="33">
        <v>4.54</v>
      </c>
      <c r="M95" s="33" t="s">
        <v>343</v>
      </c>
      <c r="N95" s="33" t="s">
        <v>348</v>
      </c>
      <c r="O95" s="35" t="s">
        <v>352</v>
      </c>
      <c r="W95" s="42">
        <f t="shared" si="21"/>
        <v>0.64672429368245465</v>
      </c>
      <c r="X95" s="43">
        <f t="shared" si="11"/>
        <v>-0.52744620356373717</v>
      </c>
      <c r="Y95" s="43">
        <f t="shared" si="12"/>
        <v>-1.3124680149506185</v>
      </c>
      <c r="Z95" s="43">
        <f t="shared" si="13"/>
        <v>7.060364978356945E-2</v>
      </c>
      <c r="AA95" s="43">
        <f t="shared" si="14"/>
        <v>-0.73838344804203326</v>
      </c>
      <c r="AB95" s="43">
        <f t="shared" si="15"/>
        <v>1.009227450977259</v>
      </c>
      <c r="AC95" s="43">
        <f t="shared" si="16"/>
        <v>0.59544036982545789</v>
      </c>
      <c r="AD95" s="43">
        <f t="shared" si="17"/>
        <v>0.28417395846521859</v>
      </c>
      <c r="AE95" s="43">
        <f t="shared" si="18"/>
        <v>-1.0168829842189391</v>
      </c>
      <c r="AF95" s="43">
        <f t="shared" si="19"/>
        <v>1.539112117517593</v>
      </c>
      <c r="AG95" s="47">
        <f t="shared" si="20"/>
        <v>-1.5431377728036397</v>
      </c>
    </row>
    <row r="96" spans="2:33" x14ac:dyDescent="0.35">
      <c r="B96" s="32">
        <v>0.28999999999999998</v>
      </c>
      <c r="C96" s="33">
        <v>5</v>
      </c>
      <c r="D96" s="33">
        <v>1.8140000000000001</v>
      </c>
      <c r="E96" s="33">
        <v>0.125</v>
      </c>
      <c r="F96" s="33">
        <v>-4.0000000000000001E-3</v>
      </c>
      <c r="G96" s="33">
        <v>0.73</v>
      </c>
      <c r="H96" s="33">
        <v>72</v>
      </c>
      <c r="I96" s="34">
        <v>249</v>
      </c>
      <c r="J96" s="33">
        <v>13.5</v>
      </c>
      <c r="K96" s="33">
        <v>71.66</v>
      </c>
      <c r="L96" s="33">
        <v>9.39</v>
      </c>
      <c r="M96" s="33" t="s">
        <v>343</v>
      </c>
      <c r="N96" s="33" t="s">
        <v>348</v>
      </c>
      <c r="O96" s="35" t="s">
        <v>352</v>
      </c>
      <c r="W96" s="42">
        <f t="shared" si="21"/>
        <v>0.26262008610861931</v>
      </c>
      <c r="X96" s="43">
        <f t="shared" si="11"/>
        <v>-0.52744620356373717</v>
      </c>
      <c r="Y96" s="43">
        <f t="shared" si="12"/>
        <v>0.47210482527806097</v>
      </c>
      <c r="Z96" s="43">
        <f t="shared" si="13"/>
        <v>7.060364978356945E-2</v>
      </c>
      <c r="AA96" s="43">
        <f t="shared" si="14"/>
        <v>-0.1482256735846447</v>
      </c>
      <c r="AB96" s="43">
        <f t="shared" si="15"/>
        <v>-0.33189214766792297</v>
      </c>
      <c r="AC96" s="43">
        <f t="shared" si="16"/>
        <v>9.7309321138791233E-2</v>
      </c>
      <c r="AD96" s="43">
        <f t="shared" si="17"/>
        <v>-1.3615164617211402</v>
      </c>
      <c r="AE96" s="43">
        <f t="shared" si="18"/>
        <v>1.8192033195679824</v>
      </c>
      <c r="AF96" s="43">
        <f t="shared" si="19"/>
        <v>-1.9310345665406705</v>
      </c>
      <c r="AG96" s="47">
        <f t="shared" si="20"/>
        <v>1.5789167723864994</v>
      </c>
    </row>
    <row r="97" spans="2:33" x14ac:dyDescent="0.35">
      <c r="B97" s="32">
        <v>0.32</v>
      </c>
      <c r="C97" s="33">
        <v>5</v>
      </c>
      <c r="D97" s="33">
        <v>1.591</v>
      </c>
      <c r="E97" s="33">
        <v>0.13300000000000001</v>
      </c>
      <c r="F97" s="33">
        <v>-5.0000000000000001E-3</v>
      </c>
      <c r="G97" s="33">
        <v>1.01</v>
      </c>
      <c r="H97" s="33">
        <v>81</v>
      </c>
      <c r="I97" s="34">
        <v>343</v>
      </c>
      <c r="J97" s="33">
        <v>10.210000000000001</v>
      </c>
      <c r="K97" s="33">
        <v>80.08</v>
      </c>
      <c r="L97" s="33">
        <v>4.18</v>
      </c>
      <c r="M97" s="33" t="s">
        <v>343</v>
      </c>
      <c r="N97" s="33" t="s">
        <v>348</v>
      </c>
      <c r="O97" s="35" t="s">
        <v>350</v>
      </c>
      <c r="W97" s="42">
        <f t="shared" si="21"/>
        <v>0.83877639746937238</v>
      </c>
      <c r="X97" s="43">
        <f t="shared" si="11"/>
        <v>-0.52744620356373717</v>
      </c>
      <c r="Y97" s="43">
        <f t="shared" si="12"/>
        <v>-1.001820150170071</v>
      </c>
      <c r="Z97" s="43">
        <f t="shared" si="13"/>
        <v>0.53410852622530847</v>
      </c>
      <c r="AA97" s="43">
        <f t="shared" si="14"/>
        <v>-0.73838344804203326</v>
      </c>
      <c r="AB97" s="43">
        <f t="shared" si="15"/>
        <v>0.96298194757570088</v>
      </c>
      <c r="AC97" s="43">
        <f t="shared" si="16"/>
        <v>0.99394520877479131</v>
      </c>
      <c r="AD97" s="43">
        <f t="shared" si="17"/>
        <v>9.786938259506478E-2</v>
      </c>
      <c r="AE97" s="43">
        <f t="shared" si="18"/>
        <v>-0.84671780599172297</v>
      </c>
      <c r="AF97" s="43">
        <f t="shared" si="19"/>
        <v>1.5064519134323395</v>
      </c>
      <c r="AG97" s="47">
        <f t="shared" si="20"/>
        <v>-1.7748779039930109</v>
      </c>
    </row>
    <row r="98" spans="2:33" x14ac:dyDescent="0.35">
      <c r="B98" s="32">
        <v>0.3</v>
      </c>
      <c r="C98" s="33">
        <v>6.2</v>
      </c>
      <c r="D98" s="33">
        <v>1.885</v>
      </c>
      <c r="E98" s="33">
        <v>0.14799999999999999</v>
      </c>
      <c r="F98" s="33">
        <v>-2E-3</v>
      </c>
      <c r="G98" s="33">
        <v>1.03</v>
      </c>
      <c r="H98" s="33">
        <v>69</v>
      </c>
      <c r="I98" s="34">
        <v>369</v>
      </c>
      <c r="J98" s="33">
        <v>11.41</v>
      </c>
      <c r="K98" s="33">
        <v>75.900000000000006</v>
      </c>
      <c r="L98" s="33">
        <v>7.57</v>
      </c>
      <c r="M98" s="33" t="s">
        <v>343</v>
      </c>
      <c r="N98" s="33" t="s">
        <v>349</v>
      </c>
      <c r="O98" s="35" t="s">
        <v>351</v>
      </c>
      <c r="W98" s="42">
        <f t="shared" si="21"/>
        <v>0.45467218989553698</v>
      </c>
      <c r="X98" s="43">
        <f t="shared" si="11"/>
        <v>0.32626220621947893</v>
      </c>
      <c r="Y98" s="43">
        <f t="shared" si="12"/>
        <v>0.94138138696782447</v>
      </c>
      <c r="Z98" s="43">
        <f t="shared" si="13"/>
        <v>1.4031801695535677</v>
      </c>
      <c r="AA98" s="43">
        <f t="shared" si="14"/>
        <v>1.0320898753301324</v>
      </c>
      <c r="AB98" s="43">
        <f t="shared" si="15"/>
        <v>1.0554729543788168</v>
      </c>
      <c r="AC98" s="43">
        <f t="shared" si="16"/>
        <v>-0.2015693080732088</v>
      </c>
      <c r="AD98" s="43">
        <f t="shared" si="17"/>
        <v>0.50152929698039805</v>
      </c>
      <c r="AE98" s="43">
        <f t="shared" si="18"/>
        <v>0.12565464102093524</v>
      </c>
      <c r="AF98" s="43">
        <f t="shared" si="19"/>
        <v>-0.20004375002219177</v>
      </c>
      <c r="AG98" s="47">
        <f t="shared" si="20"/>
        <v>0.40734166470690075</v>
      </c>
    </row>
    <row r="99" spans="2:33" x14ac:dyDescent="0.35">
      <c r="B99" s="32">
        <v>0.25</v>
      </c>
      <c r="C99" s="33">
        <v>5.4</v>
      </c>
      <c r="D99" s="33">
        <v>1.647</v>
      </c>
      <c r="E99" s="33">
        <v>0.11</v>
      </c>
      <c r="F99" s="33">
        <v>-4.0000000000000001E-3</v>
      </c>
      <c r="G99" s="33">
        <v>0.84</v>
      </c>
      <c r="H99" s="33">
        <v>78</v>
      </c>
      <c r="I99" s="34">
        <v>416</v>
      </c>
      <c r="J99" s="33">
        <v>10.87</v>
      </c>
      <c r="K99" s="33">
        <v>78.33</v>
      </c>
      <c r="L99" s="33">
        <v>5.41</v>
      </c>
      <c r="M99" s="33" t="s">
        <v>343</v>
      </c>
      <c r="N99" s="33" t="s">
        <v>349</v>
      </c>
      <c r="O99" s="35" t="s">
        <v>350</v>
      </c>
      <c r="W99" s="42">
        <f t="shared" si="21"/>
        <v>-0.50558832903905038</v>
      </c>
      <c r="X99" s="43">
        <f t="shared" si="11"/>
        <v>-0.24287673363599827</v>
      </c>
      <c r="Y99" s="43">
        <f t="shared" si="12"/>
        <v>-0.63168652404856684</v>
      </c>
      <c r="Z99" s="43">
        <f t="shared" si="13"/>
        <v>-0.79846799354469045</v>
      </c>
      <c r="AA99" s="43">
        <f t="shared" si="14"/>
        <v>-0.1482256735846447</v>
      </c>
      <c r="AB99" s="43">
        <f t="shared" si="15"/>
        <v>0.17680838974921484</v>
      </c>
      <c r="AC99" s="43">
        <f t="shared" si="16"/>
        <v>0.69506657956279128</v>
      </c>
      <c r="AD99" s="43">
        <f t="shared" si="17"/>
        <v>1.2312222191385005</v>
      </c>
      <c r="AE99" s="43">
        <f t="shared" si="18"/>
        <v>-0.311912960134762</v>
      </c>
      <c r="AF99" s="43">
        <f t="shared" si="19"/>
        <v>0.79200994906740285</v>
      </c>
      <c r="AG99" s="47">
        <f t="shared" si="20"/>
        <v>-0.98309912242932607</v>
      </c>
    </row>
    <row r="100" spans="2:33" x14ac:dyDescent="0.35">
      <c r="B100" s="32">
        <v>0.2</v>
      </c>
      <c r="C100" s="33">
        <v>5</v>
      </c>
      <c r="D100" s="33">
        <v>1.4990000000000001</v>
      </c>
      <c r="E100" s="33">
        <v>0.109</v>
      </c>
      <c r="F100" s="33">
        <v>-6.0000000000000001E-3</v>
      </c>
      <c r="G100" s="33">
        <v>0.44</v>
      </c>
      <c r="H100" s="33">
        <v>82</v>
      </c>
      <c r="I100" s="34">
        <v>359</v>
      </c>
      <c r="J100" s="33">
        <v>9.32</v>
      </c>
      <c r="K100" s="33">
        <v>78.67</v>
      </c>
      <c r="L100" s="33">
        <v>5.95</v>
      </c>
      <c r="M100" s="33" t="s">
        <v>343</v>
      </c>
      <c r="N100" s="33" t="s">
        <v>348</v>
      </c>
      <c r="O100" s="35" t="s">
        <v>352</v>
      </c>
      <c r="W100" s="42">
        <f t="shared" si="21"/>
        <v>-1.4658488479736378</v>
      </c>
      <c r="X100" s="43">
        <f t="shared" si="11"/>
        <v>-0.52744620356373717</v>
      </c>
      <c r="Y100" s="43">
        <f t="shared" si="12"/>
        <v>-1.6098968216553979</v>
      </c>
      <c r="Z100" s="43">
        <f t="shared" si="13"/>
        <v>-0.85640610309990783</v>
      </c>
      <c r="AA100" s="43">
        <f t="shared" si="14"/>
        <v>-1.328541222499422</v>
      </c>
      <c r="AB100" s="43">
        <f t="shared" si="15"/>
        <v>-1.6730117463131045</v>
      </c>
      <c r="AC100" s="43">
        <f t="shared" si="16"/>
        <v>1.0935714185121246</v>
      </c>
      <c r="AD100" s="43">
        <f t="shared" si="17"/>
        <v>0.34627548375526984</v>
      </c>
      <c r="AE100" s="43">
        <f t="shared" si="18"/>
        <v>-1.5678940375261121</v>
      </c>
      <c r="AF100" s="43">
        <f t="shared" si="19"/>
        <v>0.93081581642973488</v>
      </c>
      <c r="AG100" s="47">
        <f t="shared" si="20"/>
        <v>-0.63548892564526938</v>
      </c>
    </row>
    <row r="101" spans="2:33" x14ac:dyDescent="0.35">
      <c r="B101" s="32">
        <v>0.35</v>
      </c>
      <c r="C101" s="33">
        <v>5.6</v>
      </c>
      <c r="D101" s="33">
        <v>1.776</v>
      </c>
      <c r="E101" s="33">
        <v>0.11</v>
      </c>
      <c r="F101" s="33">
        <v>-3.0000000000000001E-3</v>
      </c>
      <c r="G101" s="33">
        <v>0.8</v>
      </c>
      <c r="H101" s="33">
        <v>73</v>
      </c>
      <c r="I101" s="34">
        <v>233</v>
      </c>
      <c r="J101" s="33">
        <v>13.39</v>
      </c>
      <c r="K101" s="33">
        <v>72.56</v>
      </c>
      <c r="L101" s="33">
        <v>8.7200000000000006</v>
      </c>
      <c r="M101" s="33" t="s">
        <v>343</v>
      </c>
      <c r="N101" s="33" t="s">
        <v>348</v>
      </c>
      <c r="O101" s="35" t="s">
        <v>352</v>
      </c>
      <c r="W101" s="42">
        <f t="shared" si="21"/>
        <v>1.4149327088301242</v>
      </c>
      <c r="X101" s="43">
        <f t="shared" si="11"/>
        <v>-0.10059199867212944</v>
      </c>
      <c r="Y101" s="43">
        <f t="shared" si="12"/>
        <v>0.22094272183846886</v>
      </c>
      <c r="Z101" s="43">
        <f t="shared" si="13"/>
        <v>-0.79846799354469045</v>
      </c>
      <c r="AA101" s="43">
        <f t="shared" si="14"/>
        <v>0.44193210087274387</v>
      </c>
      <c r="AB101" s="43">
        <f t="shared" si="15"/>
        <v>-8.1736238570167645E-3</v>
      </c>
      <c r="AC101" s="43">
        <f t="shared" si="16"/>
        <v>0.19693553087612459</v>
      </c>
      <c r="AD101" s="43">
        <f t="shared" si="17"/>
        <v>-1.6099225628813452</v>
      </c>
      <c r="AE101" s="43">
        <f t="shared" si="18"/>
        <v>1.7300691785918225</v>
      </c>
      <c r="AF101" s="43">
        <f t="shared" si="19"/>
        <v>-1.5636072705815578</v>
      </c>
      <c r="AG101" s="47">
        <f t="shared" si="20"/>
        <v>1.1476226393396143</v>
      </c>
    </row>
    <row r="102" spans="2:33" x14ac:dyDescent="0.35">
      <c r="B102" s="32">
        <v>0.24</v>
      </c>
      <c r="C102" s="33">
        <v>4.8</v>
      </c>
      <c r="D102" s="33">
        <v>1.6739999999999999</v>
      </c>
      <c r="E102" s="33">
        <v>0.107</v>
      </c>
      <c r="F102" s="33">
        <v>-3.0000000000000001E-3</v>
      </c>
      <c r="G102" s="33">
        <v>0.76</v>
      </c>
      <c r="H102" s="33">
        <v>77</v>
      </c>
      <c r="I102" s="34">
        <v>261</v>
      </c>
      <c r="J102" s="33">
        <v>12.32</v>
      </c>
      <c r="K102" s="33">
        <v>74.78</v>
      </c>
      <c r="L102" s="33">
        <v>7.55</v>
      </c>
      <c r="M102" s="33" t="s">
        <v>343</v>
      </c>
      <c r="N102" s="33" t="s">
        <v>349</v>
      </c>
      <c r="O102" s="35" t="s">
        <v>350</v>
      </c>
      <c r="W102" s="42">
        <f t="shared" si="21"/>
        <v>-0.6976404328259681</v>
      </c>
      <c r="X102" s="43">
        <f t="shared" si="11"/>
        <v>-0.66973093852760668</v>
      </c>
      <c r="Y102" s="43">
        <f t="shared" si="12"/>
        <v>-0.45322924002569953</v>
      </c>
      <c r="Z102" s="43">
        <f t="shared" si="13"/>
        <v>-0.97228232221034261</v>
      </c>
      <c r="AA102" s="43">
        <f t="shared" si="14"/>
        <v>0.44193210087274387</v>
      </c>
      <c r="AB102" s="43">
        <f t="shared" si="15"/>
        <v>-0.19315563746324887</v>
      </c>
      <c r="AC102" s="43">
        <f t="shared" si="16"/>
        <v>0.59544036982545789</v>
      </c>
      <c r="AD102" s="43">
        <f t="shared" si="17"/>
        <v>-1.1752118858509863</v>
      </c>
      <c r="AE102" s="43">
        <f t="shared" si="18"/>
        <v>0.86303708000553492</v>
      </c>
      <c r="AF102" s="43">
        <f t="shared" si="19"/>
        <v>-0.65728660721575305</v>
      </c>
      <c r="AG102" s="47">
        <f t="shared" si="20"/>
        <v>0.39446721297415765</v>
      </c>
    </row>
    <row r="103" spans="2:33" x14ac:dyDescent="0.35">
      <c r="B103" s="32">
        <v>0.24</v>
      </c>
      <c r="C103" s="33">
        <v>5</v>
      </c>
      <c r="D103" s="33">
        <v>1.6779999999999999</v>
      </c>
      <c r="E103" s="33">
        <v>0.11600000000000001</v>
      </c>
      <c r="F103" s="33">
        <v>-4.0000000000000001E-3</v>
      </c>
      <c r="G103" s="33">
        <v>0.8</v>
      </c>
      <c r="H103" s="33">
        <v>75</v>
      </c>
      <c r="I103" s="34">
        <v>322</v>
      </c>
      <c r="J103" s="33">
        <v>11.65</v>
      </c>
      <c r="K103" s="33">
        <v>75.930000000000007</v>
      </c>
      <c r="L103" s="33">
        <v>6.93</v>
      </c>
      <c r="M103" s="33" t="s">
        <v>343</v>
      </c>
      <c r="N103" s="33" t="s">
        <v>349</v>
      </c>
      <c r="O103" s="35" t="s">
        <v>350</v>
      </c>
      <c r="W103" s="42">
        <f t="shared" si="21"/>
        <v>-0.6976404328259681</v>
      </c>
      <c r="X103" s="43">
        <f t="shared" si="11"/>
        <v>-0.52744620356373717</v>
      </c>
      <c r="Y103" s="43">
        <f t="shared" si="12"/>
        <v>-0.42679112387416351</v>
      </c>
      <c r="Z103" s="43">
        <f t="shared" si="13"/>
        <v>-0.45083933621338618</v>
      </c>
      <c r="AA103" s="43">
        <f t="shared" si="14"/>
        <v>-0.1482256735846447</v>
      </c>
      <c r="AB103" s="43">
        <f t="shared" si="15"/>
        <v>-8.1736238570167645E-3</v>
      </c>
      <c r="AC103" s="43">
        <f t="shared" si="16"/>
        <v>0.39618795035079124</v>
      </c>
      <c r="AD103" s="43">
        <f t="shared" si="17"/>
        <v>-0.22816362517770439</v>
      </c>
      <c r="AE103" s="43">
        <f t="shared" si="18"/>
        <v>0.32012913042346719</v>
      </c>
      <c r="AF103" s="43">
        <f t="shared" si="19"/>
        <v>-0.18779617349022096</v>
      </c>
      <c r="AG103" s="47">
        <f t="shared" si="20"/>
        <v>-4.6407907408704723E-3</v>
      </c>
    </row>
    <row r="104" spans="2:33" x14ac:dyDescent="0.35">
      <c r="B104" s="32">
        <v>0.22</v>
      </c>
      <c r="C104" s="33">
        <v>4</v>
      </c>
      <c r="D104" s="33">
        <v>1.5740000000000001</v>
      </c>
      <c r="E104" s="33">
        <v>0.13300000000000001</v>
      </c>
      <c r="F104" s="33">
        <v>-4.0000000000000001E-3</v>
      </c>
      <c r="G104" s="33">
        <v>0.99</v>
      </c>
      <c r="H104" s="33">
        <v>80</v>
      </c>
      <c r="I104" s="34">
        <v>355</v>
      </c>
      <c r="J104" s="33">
        <v>10.130000000000001</v>
      </c>
      <c r="K104" s="33">
        <v>80.69</v>
      </c>
      <c r="L104" s="33">
        <v>3.68</v>
      </c>
      <c r="M104" s="33" t="s">
        <v>343</v>
      </c>
      <c r="N104" s="33" t="s">
        <v>348</v>
      </c>
      <c r="O104" s="35" t="s">
        <v>352</v>
      </c>
      <c r="W104" s="42">
        <f t="shared" si="21"/>
        <v>-1.081744640399803</v>
      </c>
      <c r="X104" s="43">
        <f t="shared" si="11"/>
        <v>-1.2388698783830838</v>
      </c>
      <c r="Y104" s="43">
        <f t="shared" si="12"/>
        <v>-1.1141821438140984</v>
      </c>
      <c r="Z104" s="43">
        <f t="shared" si="13"/>
        <v>0.53410852622530847</v>
      </c>
      <c r="AA104" s="43">
        <f t="shared" si="14"/>
        <v>-0.1482256735846447</v>
      </c>
      <c r="AB104" s="43">
        <f t="shared" si="15"/>
        <v>0.87049094077258482</v>
      </c>
      <c r="AC104" s="43">
        <f t="shared" si="16"/>
        <v>0.89431899903745793</v>
      </c>
      <c r="AD104" s="43">
        <f t="shared" si="17"/>
        <v>0.28417395846521859</v>
      </c>
      <c r="AE104" s="43">
        <f t="shared" si="18"/>
        <v>-0.911542635792567</v>
      </c>
      <c r="AF104" s="43">
        <f t="shared" si="19"/>
        <v>1.755485969582403</v>
      </c>
      <c r="AG104" s="47">
        <f t="shared" si="20"/>
        <v>-2.0967391973115816</v>
      </c>
    </row>
    <row r="105" spans="2:33" x14ac:dyDescent="0.35">
      <c r="B105" s="32">
        <v>0.24</v>
      </c>
      <c r="C105" s="33">
        <v>4.4000000000000004</v>
      </c>
      <c r="D105" s="33">
        <v>1.6839999999999999</v>
      </c>
      <c r="E105" s="33">
        <v>0.13400000000000001</v>
      </c>
      <c r="F105" s="33">
        <v>-5.0000000000000001E-3</v>
      </c>
      <c r="G105" s="33">
        <v>0.9</v>
      </c>
      <c r="H105" s="33">
        <v>77</v>
      </c>
      <c r="I105" s="34">
        <v>375</v>
      </c>
      <c r="J105" s="33">
        <v>10.97</v>
      </c>
      <c r="K105" s="33">
        <v>77.709999999999994</v>
      </c>
      <c r="L105" s="33">
        <v>5.66</v>
      </c>
      <c r="M105" s="33" t="s">
        <v>343</v>
      </c>
      <c r="N105" s="33" t="s">
        <v>349</v>
      </c>
      <c r="O105" s="35" t="s">
        <v>350</v>
      </c>
      <c r="W105" s="42">
        <f t="shared" si="21"/>
        <v>-0.6976404328259681</v>
      </c>
      <c r="X105" s="43">
        <f t="shared" si="11"/>
        <v>-0.95430040845534492</v>
      </c>
      <c r="Y105" s="43">
        <f t="shared" si="12"/>
        <v>-0.38713394964685949</v>
      </c>
      <c r="Z105" s="43">
        <f t="shared" si="13"/>
        <v>0.59204663578052585</v>
      </c>
      <c r="AA105" s="43">
        <f t="shared" si="14"/>
        <v>-0.73838344804203326</v>
      </c>
      <c r="AB105" s="43">
        <f t="shared" si="15"/>
        <v>0.45428141015856299</v>
      </c>
      <c r="AC105" s="43">
        <f t="shared" si="16"/>
        <v>0.59544036982545789</v>
      </c>
      <c r="AD105" s="43">
        <f t="shared" si="17"/>
        <v>0.59468158491547496</v>
      </c>
      <c r="AE105" s="43">
        <f t="shared" si="18"/>
        <v>-0.23088192288370593</v>
      </c>
      <c r="AF105" s="43">
        <f t="shared" si="19"/>
        <v>0.5388933674066807</v>
      </c>
      <c r="AG105" s="47">
        <f t="shared" si="20"/>
        <v>-0.82216847577004049</v>
      </c>
    </row>
    <row r="106" spans="2:33" x14ac:dyDescent="0.35">
      <c r="B106" s="32">
        <v>0.24</v>
      </c>
      <c r="C106" s="33">
        <v>4.0999999999999996</v>
      </c>
      <c r="D106" s="33">
        <v>1.706</v>
      </c>
      <c r="E106" s="33">
        <v>0.122</v>
      </c>
      <c r="F106" s="33">
        <v>-4.0000000000000001E-3</v>
      </c>
      <c r="G106" s="33">
        <v>0.81</v>
      </c>
      <c r="H106" s="33">
        <v>79</v>
      </c>
      <c r="I106" s="34">
        <v>355</v>
      </c>
      <c r="J106" s="33">
        <v>11.05</v>
      </c>
      <c r="K106" s="33">
        <v>77.430000000000007</v>
      </c>
      <c r="L106" s="33">
        <v>6.08</v>
      </c>
      <c r="M106" s="33" t="s">
        <v>343</v>
      </c>
      <c r="N106" s="33" t="s">
        <v>349</v>
      </c>
      <c r="O106" s="35" t="s">
        <v>350</v>
      </c>
      <c r="W106" s="42">
        <f t="shared" si="21"/>
        <v>-0.6976404328259681</v>
      </c>
      <c r="X106" s="43">
        <f t="shared" si="11"/>
        <v>-1.1677275109011493</v>
      </c>
      <c r="Y106" s="43">
        <f t="shared" si="12"/>
        <v>-0.24172431081341139</v>
      </c>
      <c r="Z106" s="43">
        <f t="shared" si="13"/>
        <v>-0.1032106788820827</v>
      </c>
      <c r="AA106" s="43">
        <f t="shared" si="14"/>
        <v>-0.1482256735846447</v>
      </c>
      <c r="AB106" s="43">
        <f t="shared" si="15"/>
        <v>3.8071879544541262E-2</v>
      </c>
      <c r="AC106" s="43">
        <f t="shared" si="16"/>
        <v>0.79469278930012466</v>
      </c>
      <c r="AD106" s="43">
        <f t="shared" si="17"/>
        <v>0.28417395846521859</v>
      </c>
      <c r="AE106" s="43">
        <f t="shared" si="18"/>
        <v>-0.16605709308286196</v>
      </c>
      <c r="AF106" s="43">
        <f t="shared" si="19"/>
        <v>0.42458265310829613</v>
      </c>
      <c r="AG106" s="47">
        <f t="shared" si="20"/>
        <v>-0.55180498938244094</v>
      </c>
    </row>
    <row r="107" spans="2:33" x14ac:dyDescent="0.35">
      <c r="B107" s="32">
        <v>0.3</v>
      </c>
      <c r="C107" s="33">
        <v>8.8000000000000007</v>
      </c>
      <c r="D107" s="33">
        <v>2.097</v>
      </c>
      <c r="E107" s="33">
        <v>0.152</v>
      </c>
      <c r="F107" s="33">
        <v>-4.0000000000000001E-3</v>
      </c>
      <c r="G107" s="33">
        <v>0.92</v>
      </c>
      <c r="H107" s="33">
        <v>55</v>
      </c>
      <c r="I107" s="34">
        <v>255</v>
      </c>
      <c r="J107" s="33">
        <v>10.62</v>
      </c>
      <c r="K107" s="33">
        <v>76.989999999999995</v>
      </c>
      <c r="L107" s="33">
        <v>6.76</v>
      </c>
      <c r="M107" s="33" t="s">
        <v>344</v>
      </c>
      <c r="N107" s="33" t="s">
        <v>349</v>
      </c>
      <c r="O107" s="35" t="s">
        <v>350</v>
      </c>
      <c r="W107" s="42">
        <f t="shared" si="21"/>
        <v>0.45467218989553698</v>
      </c>
      <c r="X107" s="43">
        <f t="shared" si="11"/>
        <v>2.1759637607497808</v>
      </c>
      <c r="Y107" s="43">
        <f t="shared" si="12"/>
        <v>2.342601542999232</v>
      </c>
      <c r="Z107" s="43">
        <f t="shared" si="13"/>
        <v>1.6349326077744371</v>
      </c>
      <c r="AA107" s="43">
        <f t="shared" si="14"/>
        <v>-0.1482256735846447</v>
      </c>
      <c r="AB107" s="43">
        <f t="shared" si="15"/>
        <v>0.54677241696167911</v>
      </c>
      <c r="AC107" s="43">
        <f t="shared" si="16"/>
        <v>-1.5963362443958755</v>
      </c>
      <c r="AD107" s="43">
        <f t="shared" si="17"/>
        <v>-1.2683641737860631</v>
      </c>
      <c r="AE107" s="43">
        <f t="shared" si="18"/>
        <v>-0.51449055326239923</v>
      </c>
      <c r="AF107" s="43">
        <f t="shared" si="19"/>
        <v>0.2449515306393929</v>
      </c>
      <c r="AG107" s="47">
        <f t="shared" si="20"/>
        <v>-0.11407363046918456</v>
      </c>
    </row>
    <row r="108" spans="2:33" x14ac:dyDescent="0.35">
      <c r="B108" s="32">
        <v>0.19</v>
      </c>
      <c r="C108" s="33">
        <v>5</v>
      </c>
      <c r="D108" s="33">
        <v>1.59</v>
      </c>
      <c r="E108" s="33">
        <v>0.13</v>
      </c>
      <c r="F108" s="33">
        <v>-7.0000000000000001E-3</v>
      </c>
      <c r="G108" s="33">
        <v>0.83</v>
      </c>
      <c r="H108" s="33">
        <v>76</v>
      </c>
      <c r="I108" s="36">
        <v>374.7835</v>
      </c>
      <c r="J108" s="33">
        <v>10.78</v>
      </c>
      <c r="K108" s="33">
        <v>77.760000000000005</v>
      </c>
      <c r="L108" s="33">
        <v>5.44</v>
      </c>
      <c r="M108" s="33" t="s">
        <v>343</v>
      </c>
      <c r="N108" s="33" t="s">
        <v>348</v>
      </c>
      <c r="O108" s="35" t="s">
        <v>352</v>
      </c>
      <c r="W108" s="42">
        <f t="shared" si="21"/>
        <v>-1.6579009517605554</v>
      </c>
      <c r="X108" s="43">
        <f t="shared" si="11"/>
        <v>-0.52744620356373717</v>
      </c>
      <c r="Y108" s="43">
        <f t="shared" si="12"/>
        <v>-1.0084296792079543</v>
      </c>
      <c r="Z108" s="43">
        <f t="shared" si="13"/>
        <v>0.36029419755965636</v>
      </c>
      <c r="AA108" s="43">
        <f t="shared" si="14"/>
        <v>-1.9186989969568105</v>
      </c>
      <c r="AB108" s="43">
        <f t="shared" si="15"/>
        <v>0.13056288634765681</v>
      </c>
      <c r="AC108" s="43">
        <f t="shared" si="16"/>
        <v>0.49581416008812462</v>
      </c>
      <c r="AD108" s="43">
        <f t="shared" si="17"/>
        <v>0.591320339859151</v>
      </c>
      <c r="AE108" s="43">
        <f t="shared" si="18"/>
        <v>-0.38484089366071128</v>
      </c>
      <c r="AF108" s="43">
        <f t="shared" si="19"/>
        <v>0.55930599495996924</v>
      </c>
      <c r="AG108" s="47">
        <f t="shared" si="20"/>
        <v>-0.96378744483021161</v>
      </c>
    </row>
    <row r="109" spans="2:33" x14ac:dyDescent="0.35">
      <c r="B109" s="32">
        <v>0.24</v>
      </c>
      <c r="C109" s="33">
        <v>5</v>
      </c>
      <c r="D109" s="33">
        <v>1.5660000000000001</v>
      </c>
      <c r="E109" s="33">
        <v>0.126</v>
      </c>
      <c r="F109" s="33">
        <v>-5.0000000000000001E-3</v>
      </c>
      <c r="G109" s="33">
        <v>0.96</v>
      </c>
      <c r="H109" s="33">
        <v>82</v>
      </c>
      <c r="I109" s="36">
        <v>393.72859999999997</v>
      </c>
      <c r="J109" s="33">
        <v>10.199999999999999</v>
      </c>
      <c r="K109" s="33">
        <v>79.67</v>
      </c>
      <c r="L109" s="33">
        <v>4.3499999999999996</v>
      </c>
      <c r="M109" s="33" t="s">
        <v>343</v>
      </c>
      <c r="N109" s="33" t="s">
        <v>348</v>
      </c>
      <c r="O109" s="35" t="s">
        <v>352</v>
      </c>
      <c r="W109" s="42">
        <f t="shared" si="21"/>
        <v>-0.6976404328259681</v>
      </c>
      <c r="X109" s="43">
        <f t="shared" si="11"/>
        <v>-0.52744620356373717</v>
      </c>
      <c r="Y109" s="43">
        <f t="shared" si="12"/>
        <v>-1.1670583761171704</v>
      </c>
      <c r="Z109" s="43">
        <f t="shared" si="13"/>
        <v>0.12854175933878684</v>
      </c>
      <c r="AA109" s="43">
        <f t="shared" si="14"/>
        <v>-0.73838344804203326</v>
      </c>
      <c r="AB109" s="43">
        <f t="shared" si="15"/>
        <v>0.73175443056791067</v>
      </c>
      <c r="AC109" s="43">
        <f t="shared" si="16"/>
        <v>1.0935714185121246</v>
      </c>
      <c r="AD109" s="43">
        <f t="shared" si="17"/>
        <v>0.88545024155228802</v>
      </c>
      <c r="AE109" s="43">
        <f t="shared" si="18"/>
        <v>-0.85482090971682978</v>
      </c>
      <c r="AF109" s="43">
        <f t="shared" si="19"/>
        <v>1.3390683674954129</v>
      </c>
      <c r="AG109" s="47">
        <f t="shared" si="20"/>
        <v>-1.6654450642646967</v>
      </c>
    </row>
    <row r="110" spans="2:33" x14ac:dyDescent="0.35">
      <c r="B110" s="32">
        <v>0.24</v>
      </c>
      <c r="C110" s="33">
        <v>5.7</v>
      </c>
      <c r="D110" s="33">
        <v>1.8779999999999999</v>
      </c>
      <c r="E110" s="33">
        <v>0.13300000000000001</v>
      </c>
      <c r="F110" s="33">
        <v>-3.0000000000000001E-3</v>
      </c>
      <c r="G110" s="33">
        <v>0.88</v>
      </c>
      <c r="H110" s="33">
        <v>73</v>
      </c>
      <c r="I110" s="36">
        <v>325.36149999999998</v>
      </c>
      <c r="J110" s="33">
        <v>11.13</v>
      </c>
      <c r="K110" s="33">
        <v>76.58</v>
      </c>
      <c r="L110" s="33">
        <v>6.99</v>
      </c>
      <c r="M110" s="33" t="s">
        <v>343</v>
      </c>
      <c r="N110" s="33" t="s">
        <v>349</v>
      </c>
      <c r="O110" s="35" t="s">
        <v>350</v>
      </c>
      <c r="W110" s="42">
        <f t="shared" si="21"/>
        <v>-0.6976404328259681</v>
      </c>
      <c r="X110" s="43">
        <f t="shared" si="11"/>
        <v>-2.9449631190194392E-2</v>
      </c>
      <c r="Y110" s="43">
        <f t="shared" si="12"/>
        <v>0.89511468370263569</v>
      </c>
      <c r="Z110" s="43">
        <f t="shared" si="13"/>
        <v>0.53410852622530847</v>
      </c>
      <c r="AA110" s="43">
        <f t="shared" si="14"/>
        <v>0.44193210087274387</v>
      </c>
      <c r="AB110" s="43">
        <f t="shared" si="15"/>
        <v>0.36179040335544693</v>
      </c>
      <c r="AC110" s="43">
        <f t="shared" si="16"/>
        <v>0.19693553087612459</v>
      </c>
      <c r="AD110" s="43">
        <f t="shared" si="17"/>
        <v>-0.1759750558620779</v>
      </c>
      <c r="AE110" s="43">
        <f t="shared" si="18"/>
        <v>-0.10123226328201797</v>
      </c>
      <c r="AF110" s="43">
        <f t="shared" si="19"/>
        <v>7.75679847024663E-2</v>
      </c>
      <c r="AG110" s="47">
        <f t="shared" si="20"/>
        <v>3.3982564457358366E-2</v>
      </c>
    </row>
    <row r="111" spans="2:33" x14ac:dyDescent="0.35">
      <c r="B111" s="32">
        <v>0.28000000000000003</v>
      </c>
      <c r="C111" s="33">
        <v>5.8</v>
      </c>
      <c r="D111" s="33">
        <v>1.893</v>
      </c>
      <c r="E111" s="33">
        <v>0.126</v>
      </c>
      <c r="F111" s="33">
        <v>-3.0000000000000001E-3</v>
      </c>
      <c r="G111" s="33">
        <v>0.72</v>
      </c>
      <c r="H111" s="33">
        <v>70</v>
      </c>
      <c r="I111" s="36">
        <v>280.88170000000002</v>
      </c>
      <c r="J111" s="33">
        <v>13.21</v>
      </c>
      <c r="K111" s="33">
        <v>72.38</v>
      </c>
      <c r="L111" s="33">
        <v>8.91</v>
      </c>
      <c r="M111" s="33" t="s">
        <v>343</v>
      </c>
      <c r="N111" s="33" t="s">
        <v>349</v>
      </c>
      <c r="O111" s="35" t="s">
        <v>351</v>
      </c>
      <c r="W111" s="42">
        <f t="shared" si="21"/>
        <v>7.056798232170268E-2</v>
      </c>
      <c r="X111" s="43">
        <f t="shared" si="11"/>
        <v>4.1692736291740022E-2</v>
      </c>
      <c r="Y111" s="43">
        <f t="shared" si="12"/>
        <v>0.99425761927089651</v>
      </c>
      <c r="Z111" s="43">
        <f t="shared" si="13"/>
        <v>0.12854175933878684</v>
      </c>
      <c r="AA111" s="43">
        <f t="shared" si="14"/>
        <v>0.44193210087274387</v>
      </c>
      <c r="AB111" s="43">
        <f t="shared" si="15"/>
        <v>-0.378137651069481</v>
      </c>
      <c r="AC111" s="43">
        <f t="shared" si="16"/>
        <v>-0.10194309833587545</v>
      </c>
      <c r="AD111" s="43">
        <f t="shared" si="17"/>
        <v>-0.86654091201118277</v>
      </c>
      <c r="AE111" s="43">
        <f t="shared" si="18"/>
        <v>1.584213311539924</v>
      </c>
      <c r="AF111" s="43">
        <f t="shared" si="19"/>
        <v>-1.6370927297733826</v>
      </c>
      <c r="AG111" s="47">
        <f t="shared" si="20"/>
        <v>1.2699299308006708</v>
      </c>
    </row>
    <row r="112" spans="2:33" x14ac:dyDescent="0.35">
      <c r="B112" s="32">
        <v>0.22</v>
      </c>
      <c r="C112" s="33">
        <v>5.8</v>
      </c>
      <c r="D112" s="33">
        <v>1.7709999999999999</v>
      </c>
      <c r="E112" s="33">
        <v>0.13100000000000001</v>
      </c>
      <c r="F112" s="33">
        <v>-5.0000000000000001E-3</v>
      </c>
      <c r="G112" s="33">
        <v>0.82</v>
      </c>
      <c r="H112" s="33">
        <v>78</v>
      </c>
      <c r="I112" s="36">
        <v>362.428</v>
      </c>
      <c r="J112" s="33">
        <v>11.01</v>
      </c>
      <c r="K112" s="33">
        <v>77.260000000000005</v>
      </c>
      <c r="L112" s="33">
        <v>6.26</v>
      </c>
      <c r="M112" s="33" t="s">
        <v>343</v>
      </c>
      <c r="N112" s="33" t="s">
        <v>349</v>
      </c>
      <c r="O112" s="35" t="s">
        <v>350</v>
      </c>
      <c r="W112" s="42">
        <f t="shared" si="21"/>
        <v>-1.081744640399803</v>
      </c>
      <c r="X112" s="43">
        <f t="shared" si="11"/>
        <v>4.1692736291740022E-2</v>
      </c>
      <c r="Y112" s="43">
        <f t="shared" si="12"/>
        <v>0.18789507664904809</v>
      </c>
      <c r="Z112" s="43">
        <f t="shared" si="13"/>
        <v>0.41823230711487375</v>
      </c>
      <c r="AA112" s="43">
        <f t="shared" si="14"/>
        <v>-0.73838344804203326</v>
      </c>
      <c r="AB112" s="43">
        <f t="shared" si="15"/>
        <v>8.4317382946098779E-2</v>
      </c>
      <c r="AC112" s="43">
        <f t="shared" si="16"/>
        <v>0.69506657956279128</v>
      </c>
      <c r="AD112" s="43">
        <f t="shared" si="17"/>
        <v>0.39949649092884376</v>
      </c>
      <c r="AE112" s="43">
        <f t="shared" si="18"/>
        <v>-0.19846950798328467</v>
      </c>
      <c r="AF112" s="43">
        <f t="shared" si="19"/>
        <v>0.35517971942713017</v>
      </c>
      <c r="AG112" s="47">
        <f t="shared" si="20"/>
        <v>-0.43593492378775556</v>
      </c>
    </row>
    <row r="113" spans="2:33" x14ac:dyDescent="0.35">
      <c r="B113" s="32">
        <v>0.22</v>
      </c>
      <c r="C113" s="33">
        <v>4</v>
      </c>
      <c r="D113" s="33">
        <v>1.6479999999999999</v>
      </c>
      <c r="E113" s="33">
        <v>0.13</v>
      </c>
      <c r="F113" s="33">
        <v>-6.0000000000000001E-3</v>
      </c>
      <c r="G113" s="33">
        <v>0.88</v>
      </c>
      <c r="H113" s="33">
        <v>80</v>
      </c>
      <c r="I113" s="36">
        <v>462.09569999999997</v>
      </c>
      <c r="J113" s="33">
        <v>10.44</v>
      </c>
      <c r="K113" s="33">
        <v>79.25</v>
      </c>
      <c r="L113" s="33">
        <v>4.58</v>
      </c>
      <c r="M113" s="33" t="s">
        <v>343</v>
      </c>
      <c r="N113" s="33" t="s">
        <v>348</v>
      </c>
      <c r="O113" s="35" t="s">
        <v>352</v>
      </c>
      <c r="W113" s="42">
        <f t="shared" si="21"/>
        <v>-1.081744640399803</v>
      </c>
      <c r="X113" s="43">
        <f t="shared" si="11"/>
        <v>-1.2388698783830838</v>
      </c>
      <c r="Y113" s="43">
        <f t="shared" si="12"/>
        <v>-0.62507699501068359</v>
      </c>
      <c r="Z113" s="43">
        <f t="shared" si="13"/>
        <v>0.36029419755965636</v>
      </c>
      <c r="AA113" s="43">
        <f t="shared" si="14"/>
        <v>-1.328541222499422</v>
      </c>
      <c r="AB113" s="43">
        <f t="shared" si="15"/>
        <v>0.36179040335544693</v>
      </c>
      <c r="AC113" s="43">
        <f t="shared" si="16"/>
        <v>0.89431899903745793</v>
      </c>
      <c r="AD113" s="43">
        <f t="shared" si="17"/>
        <v>1.9468755389666541</v>
      </c>
      <c r="AE113" s="43">
        <f t="shared" si="18"/>
        <v>-0.6603464203142978</v>
      </c>
      <c r="AF113" s="43">
        <f t="shared" si="19"/>
        <v>1.1676022960478274</v>
      </c>
      <c r="AG113" s="47">
        <f t="shared" si="20"/>
        <v>-1.5173888693381539</v>
      </c>
    </row>
    <row r="114" spans="2:33" x14ac:dyDescent="0.35">
      <c r="B114" s="32">
        <v>0.25</v>
      </c>
      <c r="C114" s="33">
        <v>4</v>
      </c>
      <c r="D114" s="33">
        <v>1.762</v>
      </c>
      <c r="E114" s="33">
        <v>9.6000000000000002E-2</v>
      </c>
      <c r="F114" s="33">
        <v>-3.0000000000000001E-3</v>
      </c>
      <c r="G114" s="33">
        <v>0.69</v>
      </c>
      <c r="H114" s="33">
        <v>78</v>
      </c>
      <c r="I114" s="36">
        <v>173.80070000000001</v>
      </c>
      <c r="J114" s="33">
        <v>14</v>
      </c>
      <c r="K114" s="33">
        <v>71.19</v>
      </c>
      <c r="L114" s="33">
        <v>9.6</v>
      </c>
      <c r="M114" s="33" t="s">
        <v>343</v>
      </c>
      <c r="N114" s="33" t="s">
        <v>348</v>
      </c>
      <c r="O114" s="35" t="s">
        <v>352</v>
      </c>
      <c r="W114" s="42">
        <f t="shared" si="21"/>
        <v>-0.50558832903905038</v>
      </c>
      <c r="X114" s="43">
        <f t="shared" si="11"/>
        <v>-1.2388698783830838</v>
      </c>
      <c r="Y114" s="43">
        <f t="shared" si="12"/>
        <v>0.1284093153080928</v>
      </c>
      <c r="Z114" s="43">
        <f t="shared" si="13"/>
        <v>-1.6096015273177331</v>
      </c>
      <c r="AA114" s="43">
        <f t="shared" si="14"/>
        <v>0.44193210087274387</v>
      </c>
      <c r="AB114" s="43">
        <f t="shared" si="15"/>
        <v>-0.51687416127415509</v>
      </c>
      <c r="AC114" s="43">
        <f t="shared" si="16"/>
        <v>0.69506657956279128</v>
      </c>
      <c r="AD114" s="43">
        <f t="shared" si="17"/>
        <v>-2.529014269407178</v>
      </c>
      <c r="AE114" s="43">
        <f t="shared" si="18"/>
        <v>2.2243585058232571</v>
      </c>
      <c r="AF114" s="43">
        <f t="shared" si="19"/>
        <v>-2.1229132655415386</v>
      </c>
      <c r="AG114" s="47">
        <f t="shared" si="20"/>
        <v>1.7140985155802986</v>
      </c>
    </row>
    <row r="115" spans="2:33" x14ac:dyDescent="0.35">
      <c r="B115" s="32">
        <v>0.17</v>
      </c>
      <c r="C115" s="33">
        <v>4</v>
      </c>
      <c r="D115" s="33">
        <v>1.5</v>
      </c>
      <c r="E115" s="33">
        <v>0.11899999999999999</v>
      </c>
      <c r="F115" s="33">
        <v>-7.0000000000000001E-3</v>
      </c>
      <c r="G115" s="33">
        <v>0.8</v>
      </c>
      <c r="H115" s="33">
        <v>82</v>
      </c>
      <c r="I115" s="36">
        <v>278</v>
      </c>
      <c r="J115" s="33">
        <v>10.54</v>
      </c>
      <c r="K115" s="33">
        <v>78.11</v>
      </c>
      <c r="L115" s="33">
        <v>5.3</v>
      </c>
      <c r="M115" s="33" t="s">
        <v>343</v>
      </c>
      <c r="N115" s="33" t="s">
        <v>348</v>
      </c>
      <c r="O115" s="35" t="s">
        <v>352</v>
      </c>
      <c r="W115" s="42">
        <f t="shared" si="21"/>
        <v>-2.0420051593343902</v>
      </c>
      <c r="X115" s="43">
        <f t="shared" si="11"/>
        <v>-1.2388698783830838</v>
      </c>
      <c r="Y115" s="43">
        <f t="shared" si="12"/>
        <v>-1.6032872926175146</v>
      </c>
      <c r="Z115" s="43">
        <f t="shared" si="13"/>
        <v>-0.27702500754773485</v>
      </c>
      <c r="AA115" s="43">
        <f t="shared" si="14"/>
        <v>-1.9186989969568105</v>
      </c>
      <c r="AB115" s="43">
        <f t="shared" si="15"/>
        <v>-8.1736238570167645E-3</v>
      </c>
      <c r="AC115" s="43">
        <f t="shared" si="16"/>
        <v>1.0935714185121246</v>
      </c>
      <c r="AD115" s="43">
        <f t="shared" si="17"/>
        <v>-0.91128040336826832</v>
      </c>
      <c r="AE115" s="43">
        <f t="shared" si="18"/>
        <v>-0.57931538306324326</v>
      </c>
      <c r="AF115" s="43">
        <f t="shared" si="19"/>
        <v>0.70219438783295418</v>
      </c>
      <c r="AG115" s="47">
        <f t="shared" si="20"/>
        <v>-1.0539086069594119</v>
      </c>
    </row>
    <row r="116" spans="2:33" x14ac:dyDescent="0.35">
      <c r="B116" s="32">
        <v>0.21</v>
      </c>
      <c r="C116" s="33">
        <v>4.0999999999999996</v>
      </c>
      <c r="D116" s="33">
        <v>1.802</v>
      </c>
      <c r="E116" s="33">
        <v>0.122</v>
      </c>
      <c r="F116" s="33">
        <v>-4.0000000000000001E-3</v>
      </c>
      <c r="G116" s="33">
        <v>0.73</v>
      </c>
      <c r="H116" s="33">
        <v>75</v>
      </c>
      <c r="I116" s="36">
        <v>326</v>
      </c>
      <c r="J116" s="33">
        <v>10.58</v>
      </c>
      <c r="K116" s="33">
        <v>76.48</v>
      </c>
      <c r="L116" s="33">
        <v>7.12</v>
      </c>
      <c r="M116" s="33" t="s">
        <v>343</v>
      </c>
      <c r="N116" s="33" t="s">
        <v>349</v>
      </c>
      <c r="O116" s="35" t="s">
        <v>350</v>
      </c>
      <c r="W116" s="42">
        <f t="shared" si="21"/>
        <v>-1.2737967441867206</v>
      </c>
      <c r="X116" s="43">
        <f t="shared" si="11"/>
        <v>-1.1677275109011493</v>
      </c>
      <c r="Y116" s="43">
        <f t="shared" si="12"/>
        <v>0.39279047682345292</v>
      </c>
      <c r="Z116" s="43">
        <f t="shared" si="13"/>
        <v>-0.1032106788820827</v>
      </c>
      <c r="AA116" s="43">
        <f t="shared" si="14"/>
        <v>-0.1482256735846447</v>
      </c>
      <c r="AB116" s="43">
        <f t="shared" si="15"/>
        <v>-0.33189214766792297</v>
      </c>
      <c r="AC116" s="43">
        <f t="shared" si="16"/>
        <v>0.39618795035079124</v>
      </c>
      <c r="AD116" s="43">
        <f t="shared" si="17"/>
        <v>-0.16606209988765311</v>
      </c>
      <c r="AE116" s="43">
        <f t="shared" si="18"/>
        <v>-0.54690296816282047</v>
      </c>
      <c r="AF116" s="43">
        <f t="shared" si="19"/>
        <v>3.6742729595900817E-2</v>
      </c>
      <c r="AG116" s="47">
        <f t="shared" si="20"/>
        <v>0.11766650072018675</v>
      </c>
    </row>
    <row r="117" spans="2:33" x14ac:dyDescent="0.35">
      <c r="B117" s="32">
        <v>0.23</v>
      </c>
      <c r="C117" s="33">
        <v>5</v>
      </c>
      <c r="D117" s="33">
        <v>1.835</v>
      </c>
      <c r="E117" s="33">
        <v>0.13600000000000001</v>
      </c>
      <c r="F117" s="33">
        <v>-3.0000000000000001E-3</v>
      </c>
      <c r="G117" s="33">
        <v>0.81</v>
      </c>
      <c r="H117" s="33">
        <v>77</v>
      </c>
      <c r="I117" s="36">
        <v>396</v>
      </c>
      <c r="J117" s="33">
        <v>10.37</v>
      </c>
      <c r="K117" s="33">
        <v>77.78</v>
      </c>
      <c r="L117" s="33">
        <v>6.48</v>
      </c>
      <c r="M117" s="33" t="s">
        <v>343</v>
      </c>
      <c r="N117" s="33" t="s">
        <v>349</v>
      </c>
      <c r="O117" s="35" t="s">
        <v>350</v>
      </c>
      <c r="W117" s="42">
        <f t="shared" si="21"/>
        <v>-0.88969253661288517</v>
      </c>
      <c r="X117" s="43">
        <f t="shared" si="11"/>
        <v>-0.52744620356373717</v>
      </c>
      <c r="Y117" s="43">
        <f t="shared" si="12"/>
        <v>0.61090493507362431</v>
      </c>
      <c r="Z117" s="43">
        <f t="shared" si="13"/>
        <v>0.70792285489096063</v>
      </c>
      <c r="AA117" s="43">
        <f t="shared" si="14"/>
        <v>0.44193210087274387</v>
      </c>
      <c r="AB117" s="43">
        <f t="shared" si="15"/>
        <v>3.8071879544541262E-2</v>
      </c>
      <c r="AC117" s="43">
        <f t="shared" si="16"/>
        <v>0.59544036982545789</v>
      </c>
      <c r="AD117" s="43">
        <f t="shared" si="17"/>
        <v>0.92071459268824407</v>
      </c>
      <c r="AE117" s="43">
        <f t="shared" si="18"/>
        <v>-0.71706814639003646</v>
      </c>
      <c r="AF117" s="43">
        <f t="shared" si="19"/>
        <v>0.56747104598128117</v>
      </c>
      <c r="AG117" s="47">
        <f t="shared" si="20"/>
        <v>-0.29431595472758393</v>
      </c>
    </row>
    <row r="118" spans="2:33" x14ac:dyDescent="0.35">
      <c r="B118" s="32">
        <v>0.2</v>
      </c>
      <c r="C118" s="33">
        <v>9.4</v>
      </c>
      <c r="D118" s="33">
        <v>2.2989999999999999</v>
      </c>
      <c r="E118" s="33">
        <v>0.17100000000000001</v>
      </c>
      <c r="F118" s="33">
        <v>-2E-3</v>
      </c>
      <c r="G118" s="33">
        <v>1.06</v>
      </c>
      <c r="H118" s="33">
        <v>66</v>
      </c>
      <c r="I118" s="36">
        <v>356.66210000000001</v>
      </c>
      <c r="J118" s="33">
        <v>9.6199999999999992</v>
      </c>
      <c r="K118" s="33">
        <v>78.290000000000006</v>
      </c>
      <c r="L118" s="33">
        <v>7.12</v>
      </c>
      <c r="M118" s="33" t="s">
        <v>344</v>
      </c>
      <c r="N118" s="33" t="s">
        <v>348</v>
      </c>
      <c r="O118" s="35" t="s">
        <v>351</v>
      </c>
      <c r="W118" s="42">
        <f t="shared" si="21"/>
        <v>-1.4658488479736378</v>
      </c>
      <c r="X118" s="43">
        <f t="shared" si="11"/>
        <v>2.6028179656413886</v>
      </c>
      <c r="Y118" s="43">
        <f t="shared" si="12"/>
        <v>3.6777264086517989</v>
      </c>
      <c r="Z118" s="43">
        <f t="shared" si="13"/>
        <v>2.7357566893235674</v>
      </c>
      <c r="AA118" s="43">
        <f t="shared" si="14"/>
        <v>1.0320898753301324</v>
      </c>
      <c r="AB118" s="43">
        <f t="shared" si="15"/>
        <v>1.1942094645834911</v>
      </c>
      <c r="AC118" s="43">
        <f t="shared" si="16"/>
        <v>-0.50044793728520887</v>
      </c>
      <c r="AD118" s="43">
        <f t="shared" si="17"/>
        <v>0.3099786947613673</v>
      </c>
      <c r="AE118" s="43">
        <f t="shared" si="18"/>
        <v>-1.3248009257729483</v>
      </c>
      <c r="AF118" s="43">
        <f t="shared" si="19"/>
        <v>0.77567984702477899</v>
      </c>
      <c r="AG118" s="47">
        <f t="shared" si="20"/>
        <v>0.11766650072018675</v>
      </c>
    </row>
    <row r="119" spans="2:33" x14ac:dyDescent="0.35">
      <c r="B119" s="32">
        <v>0.26</v>
      </c>
      <c r="C119" s="33">
        <v>6</v>
      </c>
      <c r="D119" s="33">
        <v>1.708</v>
      </c>
      <c r="E119" s="33">
        <v>0.113</v>
      </c>
      <c r="F119" s="33">
        <v>-4.0000000000000001E-3</v>
      </c>
      <c r="G119" s="33">
        <v>0.83</v>
      </c>
      <c r="H119" s="33">
        <v>77</v>
      </c>
      <c r="I119" s="36">
        <v>307</v>
      </c>
      <c r="J119" s="33">
        <v>11.39</v>
      </c>
      <c r="K119" s="33">
        <v>76.16</v>
      </c>
      <c r="L119" s="33">
        <v>7.03</v>
      </c>
      <c r="M119" s="33" t="s">
        <v>343</v>
      </c>
      <c r="N119" s="33" t="s">
        <v>349</v>
      </c>
      <c r="O119" s="35" t="s">
        <v>350</v>
      </c>
      <c r="W119" s="42">
        <f t="shared" si="21"/>
        <v>-0.31353622525213271</v>
      </c>
      <c r="X119" s="43">
        <f t="shared" si="11"/>
        <v>0.18397747125560948</v>
      </c>
      <c r="Y119" s="43">
        <f t="shared" si="12"/>
        <v>-0.22850525273764338</v>
      </c>
      <c r="Z119" s="43">
        <f t="shared" si="13"/>
        <v>-0.62465366487903828</v>
      </c>
      <c r="AA119" s="43">
        <f t="shared" si="14"/>
        <v>-0.1482256735846447</v>
      </c>
      <c r="AB119" s="43">
        <f t="shared" si="15"/>
        <v>0.13056288634765681</v>
      </c>
      <c r="AC119" s="43">
        <f t="shared" si="16"/>
        <v>0.59544036982545789</v>
      </c>
      <c r="AD119" s="43">
        <f t="shared" si="17"/>
        <v>-0.46104434501539665</v>
      </c>
      <c r="AE119" s="43">
        <f t="shared" si="18"/>
        <v>0.10944843357072459</v>
      </c>
      <c r="AF119" s="43">
        <f t="shared" si="19"/>
        <v>-9.389808674511918E-2</v>
      </c>
      <c r="AG119" s="47">
        <f t="shared" si="20"/>
        <v>5.9731467922844068E-2</v>
      </c>
    </row>
    <row r="120" spans="2:33" x14ac:dyDescent="0.35">
      <c r="B120" s="32">
        <v>0.2</v>
      </c>
      <c r="C120" s="33">
        <v>4</v>
      </c>
      <c r="D120" s="33">
        <v>1.4890000000000001</v>
      </c>
      <c r="E120" s="33">
        <v>0.11</v>
      </c>
      <c r="F120" s="33">
        <v>-6.0000000000000001E-3</v>
      </c>
      <c r="G120" s="33">
        <v>0.48</v>
      </c>
      <c r="H120" s="33">
        <v>79</v>
      </c>
      <c r="I120" s="36">
        <v>353.3673</v>
      </c>
      <c r="J120" s="33">
        <v>9.9700000000000006</v>
      </c>
      <c r="K120" s="33">
        <v>77.47</v>
      </c>
      <c r="L120" s="33">
        <v>6.53</v>
      </c>
      <c r="M120" s="33" t="s">
        <v>343</v>
      </c>
      <c r="N120" s="33" t="s">
        <v>348</v>
      </c>
      <c r="O120" s="35" t="s">
        <v>352</v>
      </c>
      <c r="W120" s="42">
        <f t="shared" si="21"/>
        <v>-1.4658488479736378</v>
      </c>
      <c r="X120" s="43">
        <f t="shared" si="11"/>
        <v>-1.2388698783830838</v>
      </c>
      <c r="Y120" s="43">
        <f t="shared" si="12"/>
        <v>-1.675992112034238</v>
      </c>
      <c r="Z120" s="43">
        <f t="shared" si="13"/>
        <v>-0.79846799354469045</v>
      </c>
      <c r="AA120" s="43">
        <f t="shared" si="14"/>
        <v>-1.328541222499422</v>
      </c>
      <c r="AB120" s="43">
        <f t="shared" si="15"/>
        <v>-1.4880297327068728</v>
      </c>
      <c r="AC120" s="43">
        <f t="shared" si="16"/>
        <v>0.79469278930012466</v>
      </c>
      <c r="AD120" s="43">
        <f t="shared" si="17"/>
        <v>0.25882566837995191</v>
      </c>
      <c r="AE120" s="43">
        <f t="shared" si="18"/>
        <v>-1.041192295394255</v>
      </c>
      <c r="AF120" s="43">
        <f t="shared" si="19"/>
        <v>0.44091275515091999</v>
      </c>
      <c r="AG120" s="47">
        <f t="shared" si="20"/>
        <v>-0.26212982539572693</v>
      </c>
    </row>
    <row r="121" spans="2:33" x14ac:dyDescent="0.35">
      <c r="B121" s="32">
        <v>0.31</v>
      </c>
      <c r="C121" s="33">
        <v>5.7</v>
      </c>
      <c r="D121" s="33">
        <v>1.833</v>
      </c>
      <c r="E121" s="33">
        <v>0.13700000000000001</v>
      </c>
      <c r="F121" s="33">
        <v>-2E-3</v>
      </c>
      <c r="G121" s="33">
        <v>0.91</v>
      </c>
      <c r="H121" s="33">
        <v>71</v>
      </c>
      <c r="I121" s="36">
        <v>302.29789999999997</v>
      </c>
      <c r="J121" s="33">
        <v>11.71</v>
      </c>
      <c r="K121" s="33">
        <v>74.95</v>
      </c>
      <c r="L121" s="33">
        <v>8.3000000000000007</v>
      </c>
      <c r="M121" s="33" t="s">
        <v>343</v>
      </c>
      <c r="N121" s="33" t="s">
        <v>349</v>
      </c>
      <c r="O121" s="35" t="s">
        <v>351</v>
      </c>
      <c r="W121" s="42">
        <f t="shared" si="21"/>
        <v>0.64672429368245465</v>
      </c>
      <c r="X121" s="43">
        <f t="shared" si="11"/>
        <v>-2.9449631190194392E-2</v>
      </c>
      <c r="Y121" s="43">
        <f t="shared" si="12"/>
        <v>0.59768587699785636</v>
      </c>
      <c r="Z121" s="43">
        <f t="shared" si="13"/>
        <v>0.76586096444617802</v>
      </c>
      <c r="AA121" s="43">
        <f t="shared" si="14"/>
        <v>1.0320898753301324</v>
      </c>
      <c r="AB121" s="43">
        <f t="shared" si="15"/>
        <v>0.50052691356012102</v>
      </c>
      <c r="AC121" s="43">
        <f t="shared" si="16"/>
        <v>-2.3168885985421091E-3</v>
      </c>
      <c r="AD121" s="43">
        <f t="shared" si="17"/>
        <v>-0.53404624053198468</v>
      </c>
      <c r="AE121" s="43">
        <f t="shared" si="18"/>
        <v>0.36874775277410049</v>
      </c>
      <c r="AF121" s="43">
        <f t="shared" si="19"/>
        <v>-0.58788367353458704</v>
      </c>
      <c r="AG121" s="47">
        <f t="shared" si="20"/>
        <v>0.87725915295201473</v>
      </c>
    </row>
    <row r="122" spans="2:33" x14ac:dyDescent="0.35">
      <c r="B122" s="32">
        <v>0.26</v>
      </c>
      <c r="C122" s="33">
        <v>5</v>
      </c>
      <c r="D122" s="33">
        <v>1.6639999999999999</v>
      </c>
      <c r="E122" s="33">
        <v>9.7000000000000003E-2</v>
      </c>
      <c r="F122" s="33">
        <v>-3.0000000000000001E-3</v>
      </c>
      <c r="G122" s="33">
        <v>0.71</v>
      </c>
      <c r="H122" s="33">
        <v>81</v>
      </c>
      <c r="I122" s="36">
        <v>210.04349999999999</v>
      </c>
      <c r="J122" s="33">
        <v>12.67</v>
      </c>
      <c r="K122" s="33">
        <v>73.849999999999994</v>
      </c>
      <c r="L122" s="33">
        <v>8.44</v>
      </c>
      <c r="M122" s="33" t="s">
        <v>343</v>
      </c>
      <c r="N122" s="33" t="s">
        <v>348</v>
      </c>
      <c r="O122" s="35" t="s">
        <v>350</v>
      </c>
      <c r="W122" s="42">
        <f t="shared" si="21"/>
        <v>-0.31353622525213271</v>
      </c>
      <c r="X122" s="43">
        <f t="shared" si="11"/>
        <v>-0.52744620356373717</v>
      </c>
      <c r="Y122" s="43">
        <f t="shared" si="12"/>
        <v>-0.51932453040453952</v>
      </c>
      <c r="Z122" s="43">
        <f t="shared" si="13"/>
        <v>-1.5516634177625157</v>
      </c>
      <c r="AA122" s="43">
        <f t="shared" si="14"/>
        <v>0.44193210087274387</v>
      </c>
      <c r="AB122" s="43">
        <f t="shared" si="15"/>
        <v>-0.42438315447103903</v>
      </c>
      <c r="AC122" s="43">
        <f t="shared" si="16"/>
        <v>0.99394520877479131</v>
      </c>
      <c r="AD122" s="43">
        <f t="shared" si="17"/>
        <v>-1.9663309792116108</v>
      </c>
      <c r="AE122" s="43">
        <f t="shared" si="18"/>
        <v>1.1466457103842267</v>
      </c>
      <c r="AF122" s="43">
        <f t="shared" si="19"/>
        <v>-1.0369614797068365</v>
      </c>
      <c r="AG122" s="47">
        <f t="shared" si="20"/>
        <v>0.9673803150812138</v>
      </c>
    </row>
    <row r="123" spans="2:33" x14ac:dyDescent="0.35">
      <c r="B123" s="32">
        <v>0.2</v>
      </c>
      <c r="C123" s="33">
        <v>4</v>
      </c>
      <c r="D123" s="33">
        <v>1.544</v>
      </c>
      <c r="E123" s="33">
        <v>0.11600000000000001</v>
      </c>
      <c r="F123" s="33">
        <v>-6.0000000000000001E-3</v>
      </c>
      <c r="G123" s="33">
        <v>0.67</v>
      </c>
      <c r="H123" s="33">
        <v>84</v>
      </c>
      <c r="I123" s="36">
        <v>360.78059999999999</v>
      </c>
      <c r="J123" s="33">
        <v>9.43</v>
      </c>
      <c r="K123" s="33">
        <v>79.78</v>
      </c>
      <c r="L123" s="33">
        <v>5.25</v>
      </c>
      <c r="M123" s="33" t="s">
        <v>343</v>
      </c>
      <c r="N123" s="33" t="s">
        <v>348</v>
      </c>
      <c r="O123" s="35" t="s">
        <v>350</v>
      </c>
      <c r="W123" s="42">
        <f t="shared" si="21"/>
        <v>-1.4658488479736378</v>
      </c>
      <c r="X123" s="43">
        <f t="shared" si="11"/>
        <v>-1.2388698783830838</v>
      </c>
      <c r="Y123" s="43">
        <f t="shared" si="12"/>
        <v>-1.3124680149506185</v>
      </c>
      <c r="Z123" s="43">
        <f t="shared" si="13"/>
        <v>-0.45083933621338618</v>
      </c>
      <c r="AA123" s="43">
        <f t="shared" si="14"/>
        <v>-1.328541222499422</v>
      </c>
      <c r="AB123" s="43">
        <f t="shared" si="15"/>
        <v>-0.60936516807727059</v>
      </c>
      <c r="AC123" s="43">
        <f t="shared" si="16"/>
        <v>1.2928238379867913</v>
      </c>
      <c r="AD123" s="43">
        <f t="shared" si="17"/>
        <v>0.37391997773813607</v>
      </c>
      <c r="AE123" s="43">
        <f t="shared" si="18"/>
        <v>-1.4787598965499522</v>
      </c>
      <c r="AF123" s="43">
        <f t="shared" si="19"/>
        <v>1.3839761481126374</v>
      </c>
      <c r="AG123" s="47">
        <f t="shared" si="20"/>
        <v>-1.0860947362912687</v>
      </c>
    </row>
    <row r="124" spans="2:33" x14ac:dyDescent="0.35">
      <c r="B124" s="32">
        <v>0.24</v>
      </c>
      <c r="C124" s="33">
        <v>5.8</v>
      </c>
      <c r="D124" s="33">
        <v>1.7</v>
      </c>
      <c r="E124" s="33">
        <v>0.115</v>
      </c>
      <c r="F124" s="33">
        <v>-4.0000000000000001E-3</v>
      </c>
      <c r="G124" s="33">
        <v>0.91</v>
      </c>
      <c r="H124" s="33">
        <v>79</v>
      </c>
      <c r="I124" s="36">
        <v>364</v>
      </c>
      <c r="J124" s="33">
        <v>10.84</v>
      </c>
      <c r="K124" s="33">
        <v>77.319999999999993</v>
      </c>
      <c r="L124" s="33">
        <v>6.55</v>
      </c>
      <c r="M124" s="33" t="s">
        <v>343</v>
      </c>
      <c r="N124" s="33" t="s">
        <v>349</v>
      </c>
      <c r="O124" s="35" t="s">
        <v>350</v>
      </c>
      <c r="W124" s="42">
        <f t="shared" si="21"/>
        <v>-0.6976404328259681</v>
      </c>
      <c r="X124" s="43">
        <f t="shared" si="11"/>
        <v>4.1692736291740022E-2</v>
      </c>
      <c r="Y124" s="43">
        <f t="shared" si="12"/>
        <v>-0.28138148504071542</v>
      </c>
      <c r="Z124" s="43">
        <f t="shared" si="13"/>
        <v>-0.50877744576860351</v>
      </c>
      <c r="AA124" s="43">
        <f t="shared" si="14"/>
        <v>-0.1482256735846447</v>
      </c>
      <c r="AB124" s="43">
        <f t="shared" si="15"/>
        <v>0.50052691356012102</v>
      </c>
      <c r="AC124" s="43">
        <f t="shared" si="16"/>
        <v>0.79469278930012466</v>
      </c>
      <c r="AD124" s="43">
        <f t="shared" si="17"/>
        <v>0.42390239036783395</v>
      </c>
      <c r="AE124" s="43">
        <f t="shared" si="18"/>
        <v>-0.33622227131007792</v>
      </c>
      <c r="AF124" s="43">
        <f t="shared" si="19"/>
        <v>0.37967487249106596</v>
      </c>
      <c r="AG124" s="47">
        <f t="shared" si="20"/>
        <v>-0.24925537366298436</v>
      </c>
    </row>
    <row r="125" spans="2:33" x14ac:dyDescent="0.35">
      <c r="B125" s="32">
        <v>0.22</v>
      </c>
      <c r="C125" s="33">
        <v>5.5</v>
      </c>
      <c r="D125" s="33">
        <v>1.9710000000000001</v>
      </c>
      <c r="E125" s="33">
        <v>0.152</v>
      </c>
      <c r="F125" s="33">
        <v>-3.0000000000000001E-3</v>
      </c>
      <c r="G125" s="33">
        <v>1</v>
      </c>
      <c r="H125" s="33">
        <v>74</v>
      </c>
      <c r="I125" s="36">
        <v>451</v>
      </c>
      <c r="J125" s="33">
        <v>11.26</v>
      </c>
      <c r="K125" s="33">
        <v>76.69</v>
      </c>
      <c r="L125" s="33">
        <v>6.86</v>
      </c>
      <c r="M125" s="33" t="s">
        <v>343</v>
      </c>
      <c r="N125" s="33" t="s">
        <v>349</v>
      </c>
      <c r="O125" s="35" t="s">
        <v>350</v>
      </c>
      <c r="W125" s="42">
        <f t="shared" si="21"/>
        <v>-1.081744640399803</v>
      </c>
      <c r="X125" s="43">
        <f t="shared" si="11"/>
        <v>-0.17173436615406384</v>
      </c>
      <c r="Y125" s="43">
        <f t="shared" si="12"/>
        <v>1.5098008842258488</v>
      </c>
      <c r="Z125" s="43">
        <f t="shared" si="13"/>
        <v>1.6349326077744371</v>
      </c>
      <c r="AA125" s="43">
        <f t="shared" si="14"/>
        <v>0.44193210087274387</v>
      </c>
      <c r="AB125" s="43">
        <f t="shared" si="15"/>
        <v>0.91673644417414279</v>
      </c>
      <c r="AC125" s="43">
        <f t="shared" si="16"/>
        <v>0.29656174061345791</v>
      </c>
      <c r="AD125" s="43">
        <f t="shared" si="17"/>
        <v>1.774610565426449</v>
      </c>
      <c r="AE125" s="43">
        <f t="shared" si="18"/>
        <v>4.1080851443525924E-3</v>
      </c>
      <c r="AF125" s="43">
        <f t="shared" si="19"/>
        <v>0.12247576531969065</v>
      </c>
      <c r="AG125" s="47">
        <f t="shared" si="20"/>
        <v>-4.9701371805470025E-2</v>
      </c>
    </row>
    <row r="126" spans="2:33" x14ac:dyDescent="0.35">
      <c r="B126" s="32">
        <v>0.28999999999999998</v>
      </c>
      <c r="C126" s="33">
        <v>5</v>
      </c>
      <c r="D126" s="33">
        <v>1.63</v>
      </c>
      <c r="E126" s="33">
        <v>8.6999999999999994E-2</v>
      </c>
      <c r="F126" s="33">
        <v>-3.0000000000000001E-3</v>
      </c>
      <c r="G126" s="33">
        <v>0.68</v>
      </c>
      <c r="H126" s="33">
        <v>80</v>
      </c>
      <c r="I126" s="36">
        <v>204.27760000000001</v>
      </c>
      <c r="J126" s="33">
        <v>13.09</v>
      </c>
      <c r="K126" s="33">
        <v>72.92</v>
      </c>
      <c r="L126" s="33">
        <v>8.9499999999999993</v>
      </c>
      <c r="M126" s="33" t="s">
        <v>343</v>
      </c>
      <c r="N126" s="33" t="s">
        <v>348</v>
      </c>
      <c r="O126" s="35" t="s">
        <v>350</v>
      </c>
      <c r="W126" s="42">
        <f t="shared" si="21"/>
        <v>0.26262008610861931</v>
      </c>
      <c r="X126" s="43">
        <f t="shared" si="11"/>
        <v>-0.52744620356373717</v>
      </c>
      <c r="Y126" s="43">
        <f t="shared" si="12"/>
        <v>-0.74404851769259572</v>
      </c>
      <c r="Z126" s="43">
        <f t="shared" si="13"/>
        <v>-2.1310445133146896</v>
      </c>
      <c r="AA126" s="43">
        <f t="shared" si="14"/>
        <v>0.44193210087274387</v>
      </c>
      <c r="AB126" s="43">
        <f t="shared" si="15"/>
        <v>-0.56311966467571262</v>
      </c>
      <c r="AC126" s="43">
        <f t="shared" si="16"/>
        <v>0.89431899903745793</v>
      </c>
      <c r="AD126" s="43">
        <f t="shared" si="17"/>
        <v>-2.0558487753790873</v>
      </c>
      <c r="AE126" s="43">
        <f t="shared" si="18"/>
        <v>1.4869760668386574</v>
      </c>
      <c r="AF126" s="43">
        <f t="shared" si="19"/>
        <v>-1.416636352197914</v>
      </c>
      <c r="AG126" s="47">
        <f t="shared" si="20"/>
        <v>1.295678834266156</v>
      </c>
    </row>
    <row r="127" spans="2:33" x14ac:dyDescent="0.35">
      <c r="B127" s="32">
        <v>0.28999999999999998</v>
      </c>
      <c r="C127" s="33">
        <v>7.5</v>
      </c>
      <c r="D127" s="33">
        <v>1.78</v>
      </c>
      <c r="E127" s="33">
        <v>0.11799999999999999</v>
      </c>
      <c r="F127" s="33">
        <v>-2E-3</v>
      </c>
      <c r="G127" s="33">
        <v>0.8</v>
      </c>
      <c r="H127" s="33">
        <v>69</v>
      </c>
      <c r="I127" s="36">
        <v>261.9366</v>
      </c>
      <c r="J127" s="33">
        <v>11.28</v>
      </c>
      <c r="K127" s="33">
        <v>75.430000000000007</v>
      </c>
      <c r="L127" s="33">
        <v>8.39</v>
      </c>
      <c r="M127" s="33" t="s">
        <v>343</v>
      </c>
      <c r="N127" s="33" t="s">
        <v>349</v>
      </c>
      <c r="O127" s="35" t="s">
        <v>351</v>
      </c>
      <c r="W127" s="42">
        <f t="shared" si="21"/>
        <v>0.26262008610861931</v>
      </c>
      <c r="X127" s="43">
        <f t="shared" si="11"/>
        <v>1.2511129834846295</v>
      </c>
      <c r="Y127" s="43">
        <f t="shared" si="12"/>
        <v>0.24738083799000485</v>
      </c>
      <c r="Z127" s="43">
        <f t="shared" si="13"/>
        <v>-0.33496311710295223</v>
      </c>
      <c r="AA127" s="43">
        <f t="shared" si="14"/>
        <v>1.0320898753301324</v>
      </c>
      <c r="AB127" s="43">
        <f t="shared" si="15"/>
        <v>-8.1736238570167645E-3</v>
      </c>
      <c r="AC127" s="43">
        <f t="shared" si="16"/>
        <v>-0.2015693080732088</v>
      </c>
      <c r="AD127" s="43">
        <f t="shared" si="17"/>
        <v>-1.1606708137043209</v>
      </c>
      <c r="AE127" s="43">
        <f t="shared" si="18"/>
        <v>2.0314292594563226E-2</v>
      </c>
      <c r="AF127" s="43">
        <f t="shared" si="19"/>
        <v>-0.39192244902306</v>
      </c>
      <c r="AG127" s="47">
        <f t="shared" si="20"/>
        <v>0.93519418574935742</v>
      </c>
    </row>
    <row r="128" spans="2:33" x14ac:dyDescent="0.35">
      <c r="B128" s="32">
        <v>0.24</v>
      </c>
      <c r="C128" s="33">
        <v>5</v>
      </c>
      <c r="D128" s="33">
        <v>1.772</v>
      </c>
      <c r="E128" s="33">
        <v>0.127</v>
      </c>
      <c r="F128" s="33">
        <v>-4.0000000000000001E-3</v>
      </c>
      <c r="G128" s="33">
        <v>0.9</v>
      </c>
      <c r="H128" s="33">
        <v>73</v>
      </c>
      <c r="I128" s="36">
        <v>362.428</v>
      </c>
      <c r="J128" s="33">
        <v>10.67</v>
      </c>
      <c r="K128" s="33">
        <v>78.099999999999994</v>
      </c>
      <c r="L128" s="33">
        <v>6</v>
      </c>
      <c r="M128" s="33" t="s">
        <v>343</v>
      </c>
      <c r="N128" s="33" t="s">
        <v>349</v>
      </c>
      <c r="O128" s="35" t="s">
        <v>350</v>
      </c>
      <c r="W128" s="42">
        <f t="shared" si="21"/>
        <v>-0.6976404328259681</v>
      </c>
      <c r="X128" s="43">
        <f t="shared" si="11"/>
        <v>-0.52744620356373717</v>
      </c>
      <c r="Y128" s="43">
        <f t="shared" si="12"/>
        <v>0.19450460568693284</v>
      </c>
      <c r="Z128" s="43">
        <f t="shared" si="13"/>
        <v>0.18647986889400422</v>
      </c>
      <c r="AA128" s="43">
        <f t="shared" si="14"/>
        <v>-0.1482256735846447</v>
      </c>
      <c r="AB128" s="43">
        <f t="shared" si="15"/>
        <v>0.45428141015856299</v>
      </c>
      <c r="AC128" s="43">
        <f t="shared" si="16"/>
        <v>0.19693553087612459</v>
      </c>
      <c r="AD128" s="43">
        <f t="shared" si="17"/>
        <v>0.39949649092884376</v>
      </c>
      <c r="AE128" s="43">
        <f t="shared" si="18"/>
        <v>-0.47397503463687118</v>
      </c>
      <c r="AF128" s="43">
        <f t="shared" si="19"/>
        <v>0.69811186232229527</v>
      </c>
      <c r="AG128" s="47">
        <f t="shared" si="20"/>
        <v>-0.60330279631341233</v>
      </c>
    </row>
    <row r="129" spans="2:33" x14ac:dyDescent="0.35">
      <c r="B129" s="32">
        <v>0.26</v>
      </c>
      <c r="C129" s="33">
        <v>5</v>
      </c>
      <c r="D129" s="33">
        <v>1.601</v>
      </c>
      <c r="E129" s="33">
        <v>0.1</v>
      </c>
      <c r="F129" s="33">
        <v>-3.0000000000000001E-3</v>
      </c>
      <c r="G129" s="33">
        <v>0.72</v>
      </c>
      <c r="H129" s="33">
        <v>78</v>
      </c>
      <c r="I129" s="36">
        <v>244.63890000000001</v>
      </c>
      <c r="J129" s="33">
        <v>11.58</v>
      </c>
      <c r="K129" s="33">
        <v>75.95</v>
      </c>
      <c r="L129" s="33">
        <v>7.29</v>
      </c>
      <c r="M129" s="33" t="s">
        <v>343</v>
      </c>
      <c r="N129" s="33" t="s">
        <v>349</v>
      </c>
      <c r="O129" s="35" t="s">
        <v>350</v>
      </c>
      <c r="W129" s="42">
        <f t="shared" si="21"/>
        <v>-0.31353622525213271</v>
      </c>
      <c r="X129" s="43">
        <f t="shared" si="11"/>
        <v>-0.52744620356373717</v>
      </c>
      <c r="Y129" s="43">
        <f t="shared" si="12"/>
        <v>-0.93572485979123099</v>
      </c>
      <c r="Z129" s="43">
        <f t="shared" si="13"/>
        <v>-1.3778490890968635</v>
      </c>
      <c r="AA129" s="43">
        <f t="shared" si="14"/>
        <v>0.44193210087274387</v>
      </c>
      <c r="AB129" s="43">
        <f t="shared" si="15"/>
        <v>-0.378137651069481</v>
      </c>
      <c r="AC129" s="43">
        <f t="shared" si="16"/>
        <v>0.69506657956279128</v>
      </c>
      <c r="AD129" s="43">
        <f t="shared" si="17"/>
        <v>-1.4292242022067507</v>
      </c>
      <c r="AE129" s="43">
        <f t="shared" si="18"/>
        <v>0.26340740434772852</v>
      </c>
      <c r="AF129" s="43">
        <f t="shared" si="19"/>
        <v>-0.17963112246890903</v>
      </c>
      <c r="AG129" s="47">
        <f t="shared" si="20"/>
        <v>0.22709934044850086</v>
      </c>
    </row>
    <row r="130" spans="2:33" x14ac:dyDescent="0.35">
      <c r="B130" s="32">
        <v>0.22</v>
      </c>
      <c r="C130" s="33">
        <v>5</v>
      </c>
      <c r="D130" s="33">
        <v>1.5109999999999999</v>
      </c>
      <c r="E130" s="33">
        <v>0.122</v>
      </c>
      <c r="F130" s="33">
        <v>-6.0000000000000001E-3</v>
      </c>
      <c r="G130" s="33">
        <v>1.01</v>
      </c>
      <c r="H130" s="33">
        <v>77</v>
      </c>
      <c r="I130" s="36">
        <v>361.60429999999997</v>
      </c>
      <c r="J130" s="33">
        <v>9.8000000000000007</v>
      </c>
      <c r="K130" s="33">
        <v>79.36</v>
      </c>
      <c r="L130" s="33">
        <v>5.23</v>
      </c>
      <c r="M130" s="33" t="s">
        <v>343</v>
      </c>
      <c r="N130" s="33" t="s">
        <v>348</v>
      </c>
      <c r="O130" s="35" t="s">
        <v>350</v>
      </c>
      <c r="W130" s="42">
        <f t="shared" si="21"/>
        <v>-1.081744640399803</v>
      </c>
      <c r="X130" s="43">
        <f t="shared" si="11"/>
        <v>-0.52744620356373717</v>
      </c>
      <c r="Y130" s="43">
        <f t="shared" si="12"/>
        <v>-1.5305824732007913</v>
      </c>
      <c r="Z130" s="43">
        <f t="shared" si="13"/>
        <v>-0.1032106788820827</v>
      </c>
      <c r="AA130" s="43">
        <f t="shared" si="14"/>
        <v>-1.328541222499422</v>
      </c>
      <c r="AB130" s="43">
        <f t="shared" si="15"/>
        <v>0.96298194757570088</v>
      </c>
      <c r="AC130" s="43">
        <f t="shared" si="16"/>
        <v>0.59544036982545789</v>
      </c>
      <c r="AD130" s="43">
        <f t="shared" si="17"/>
        <v>0.3867082343334895</v>
      </c>
      <c r="AE130" s="43">
        <f t="shared" si="18"/>
        <v>-1.1789450587210482</v>
      </c>
      <c r="AF130" s="43">
        <f t="shared" si="19"/>
        <v>1.2125100766650518</v>
      </c>
      <c r="AG130" s="47">
        <f t="shared" si="20"/>
        <v>-1.0989691880240113</v>
      </c>
    </row>
    <row r="131" spans="2:33" x14ac:dyDescent="0.35">
      <c r="B131" s="32">
        <v>0.24</v>
      </c>
      <c r="C131" s="33">
        <v>5</v>
      </c>
      <c r="D131" s="33">
        <v>1.552</v>
      </c>
      <c r="E131" s="33">
        <v>0.111</v>
      </c>
      <c r="F131" s="33">
        <v>-5.0000000000000001E-3</v>
      </c>
      <c r="G131" s="33">
        <v>0.82</v>
      </c>
      <c r="H131" s="33">
        <v>84</v>
      </c>
      <c r="I131" s="36">
        <v>387</v>
      </c>
      <c r="J131" s="33">
        <v>10.59</v>
      </c>
      <c r="K131" s="33">
        <v>78.48</v>
      </c>
      <c r="L131" s="33">
        <v>5.46</v>
      </c>
      <c r="M131" s="33" t="s">
        <v>343</v>
      </c>
      <c r="N131" s="33" t="s">
        <v>349</v>
      </c>
      <c r="O131" s="35" t="s">
        <v>350</v>
      </c>
      <c r="W131" s="42">
        <f t="shared" si="21"/>
        <v>-0.6976404328259681</v>
      </c>
      <c r="X131" s="43">
        <f t="shared" ref="X131:X194" si="22">(C131-AVERAGE(C$3:C$217))/STDEV(C$3:C$217)</f>
        <v>-0.52744620356373717</v>
      </c>
      <c r="Y131" s="43">
        <f t="shared" ref="Y131:Y194" si="23">(D131-AVERAGE(D$3:D$217))/STDEV(D$3:D$217)</f>
        <v>-1.2595917826475465</v>
      </c>
      <c r="Z131" s="43">
        <f t="shared" ref="Z131:Z194" si="24">(E131-AVERAGE(E$3:E$217))/STDEV(E$3:E$217)</f>
        <v>-0.74052988398947306</v>
      </c>
      <c r="AA131" s="43">
        <f t="shared" ref="AA131:AA194" si="25">(F131-AVERAGE(F$3:F$217))/STDEV(F$3:F$217)</f>
        <v>-0.73838344804203326</v>
      </c>
      <c r="AB131" s="43">
        <f t="shared" ref="AB131:AB194" si="26">(G131-AVERAGE(G$3:G$217))/STDEV(G$3:G$217)</f>
        <v>8.4317382946098779E-2</v>
      </c>
      <c r="AC131" s="43">
        <f t="shared" ref="AC131:AC194" si="27">(H131-AVERAGE(H$3:H$217))/STDEV(H$3:H$217)</f>
        <v>1.2928238379867913</v>
      </c>
      <c r="AD131" s="43">
        <f t="shared" ref="AD131:AD194" si="28">(I131-AVERAGE(I$3:I$217))/STDEV(I$3:I$217)</f>
        <v>0.78098616078562877</v>
      </c>
      <c r="AE131" s="43">
        <f t="shared" ref="AE131:AE194" si="29">(J131-AVERAGE(J$3:J$217))/STDEV(J$3:J$217)</f>
        <v>-0.53879986443771521</v>
      </c>
      <c r="AF131" s="43">
        <f t="shared" ref="AF131:AF194" si="30">(K131-AVERAGE(K$3:K$217))/STDEV(K$3:K$217)</f>
        <v>0.85324783172725693</v>
      </c>
      <c r="AG131" s="47">
        <f t="shared" ref="AG131:AG194" si="31">(L131-AVERAGE(L$3:L$217))/STDEV(L$3:L$217)</f>
        <v>-0.95091299309746902</v>
      </c>
    </row>
    <row r="132" spans="2:33" x14ac:dyDescent="0.35">
      <c r="B132" s="32">
        <v>0.31</v>
      </c>
      <c r="C132" s="33">
        <v>7.2</v>
      </c>
      <c r="D132" s="33">
        <v>1.585</v>
      </c>
      <c r="E132" s="33">
        <v>9.2999999999999999E-2</v>
      </c>
      <c r="F132" s="33">
        <v>-2E-3</v>
      </c>
      <c r="G132" s="33">
        <v>0.62</v>
      </c>
      <c r="H132" s="33">
        <v>80</v>
      </c>
      <c r="I132" s="36">
        <v>190.2747</v>
      </c>
      <c r="J132" s="33">
        <v>12.22</v>
      </c>
      <c r="K132" s="33">
        <v>74.47</v>
      </c>
      <c r="L132" s="33">
        <v>8.4499999999999993</v>
      </c>
      <c r="M132" s="33" t="s">
        <v>343</v>
      </c>
      <c r="N132" s="33" t="s">
        <v>348</v>
      </c>
      <c r="O132" s="35" t="s">
        <v>350</v>
      </c>
      <c r="W132" s="42">
        <f t="shared" ref="W132:W195" si="32">(B132-AVERAGE(B$3:B$217))/STDEV(B$3:B$217)</f>
        <v>0.64672429368245465</v>
      </c>
      <c r="X132" s="43">
        <f t="shared" si="22"/>
        <v>1.0376858810388256</v>
      </c>
      <c r="Y132" s="43">
        <f t="shared" si="23"/>
        <v>-1.0414773243973752</v>
      </c>
      <c r="Z132" s="43">
        <f t="shared" si="24"/>
        <v>-1.7834158559833853</v>
      </c>
      <c r="AA132" s="43">
        <f t="shared" si="25"/>
        <v>1.0320898753301324</v>
      </c>
      <c r="AB132" s="43">
        <f t="shared" si="26"/>
        <v>-0.8405926850850608</v>
      </c>
      <c r="AC132" s="43">
        <f t="shared" si="27"/>
        <v>0.89431899903745793</v>
      </c>
      <c r="AD132" s="43">
        <f t="shared" si="28"/>
        <v>-2.2732491375001023</v>
      </c>
      <c r="AE132" s="43">
        <f t="shared" si="29"/>
        <v>0.78200604275448038</v>
      </c>
      <c r="AF132" s="43">
        <f t="shared" si="30"/>
        <v>-0.78384489804611412</v>
      </c>
      <c r="AG132" s="47">
        <f t="shared" si="31"/>
        <v>0.9738175409475851</v>
      </c>
    </row>
    <row r="133" spans="2:33" x14ac:dyDescent="0.35">
      <c r="B133" s="32">
        <v>0.21</v>
      </c>
      <c r="C133" s="33">
        <v>5.9</v>
      </c>
      <c r="D133" s="33">
        <v>1.5009999999999999</v>
      </c>
      <c r="E133" s="33">
        <v>0.11899999999999999</v>
      </c>
      <c r="F133" s="33">
        <v>-5.0000000000000001E-3</v>
      </c>
      <c r="G133" s="33">
        <v>0.91</v>
      </c>
      <c r="H133" s="33">
        <v>79</v>
      </c>
      <c r="I133" s="36">
        <v>379</v>
      </c>
      <c r="J133" s="33">
        <v>10.119999999999999</v>
      </c>
      <c r="K133" s="33">
        <v>79.55</v>
      </c>
      <c r="L133" s="33">
        <v>4.8099999999999996</v>
      </c>
      <c r="M133" s="33" t="s">
        <v>343</v>
      </c>
      <c r="N133" s="33" t="s">
        <v>348</v>
      </c>
      <c r="O133" s="35" t="s">
        <v>352</v>
      </c>
      <c r="W133" s="42">
        <f t="shared" si="32"/>
        <v>-1.2737967441867206</v>
      </c>
      <c r="X133" s="43">
        <f t="shared" si="22"/>
        <v>0.11283510377367506</v>
      </c>
      <c r="Y133" s="43">
        <f t="shared" si="23"/>
        <v>-1.5966777635796314</v>
      </c>
      <c r="Z133" s="43">
        <f t="shared" si="24"/>
        <v>-0.27702500754773485</v>
      </c>
      <c r="AA133" s="43">
        <f t="shared" si="25"/>
        <v>-0.73838344804203326</v>
      </c>
      <c r="AB133" s="43">
        <f t="shared" si="26"/>
        <v>0.50052691356012102</v>
      </c>
      <c r="AC133" s="43">
        <f t="shared" si="27"/>
        <v>0.79469278930012466</v>
      </c>
      <c r="AD133" s="43">
        <f t="shared" si="28"/>
        <v>0.65678311020552627</v>
      </c>
      <c r="AE133" s="43">
        <f t="shared" si="29"/>
        <v>-0.9196457395176737</v>
      </c>
      <c r="AF133" s="43">
        <f t="shared" si="30"/>
        <v>1.2900780613675298</v>
      </c>
      <c r="AG133" s="47">
        <f t="shared" si="31"/>
        <v>-1.3693326744116117</v>
      </c>
    </row>
    <row r="134" spans="2:33" x14ac:dyDescent="0.35">
      <c r="B134" s="32">
        <v>0.28000000000000003</v>
      </c>
      <c r="C134" s="33">
        <v>6.1</v>
      </c>
      <c r="D134" s="33">
        <v>1.6990000000000001</v>
      </c>
      <c r="E134" s="33">
        <v>0.11</v>
      </c>
      <c r="F134" s="33">
        <v>-4.0000000000000001E-3</v>
      </c>
      <c r="G134" s="33">
        <v>0.9</v>
      </c>
      <c r="H134" s="33">
        <v>75</v>
      </c>
      <c r="I134" s="36">
        <v>258</v>
      </c>
      <c r="J134" s="33">
        <v>12.93</v>
      </c>
      <c r="K134" s="33">
        <v>74.010000000000005</v>
      </c>
      <c r="L134" s="33">
        <v>7.74</v>
      </c>
      <c r="M134" s="33" t="s">
        <v>343</v>
      </c>
      <c r="N134" s="33" t="s">
        <v>349</v>
      </c>
      <c r="O134" s="35" t="s">
        <v>350</v>
      </c>
      <c r="W134" s="42">
        <f t="shared" si="32"/>
        <v>7.056798232170268E-2</v>
      </c>
      <c r="X134" s="43">
        <f t="shared" si="22"/>
        <v>0.2551198387375439</v>
      </c>
      <c r="Y134" s="43">
        <f t="shared" si="23"/>
        <v>-0.28799101407859867</v>
      </c>
      <c r="Z134" s="43">
        <f t="shared" si="24"/>
        <v>-0.79846799354469045</v>
      </c>
      <c r="AA134" s="43">
        <f t="shared" si="25"/>
        <v>-0.1482256735846447</v>
      </c>
      <c r="AB134" s="43">
        <f t="shared" si="26"/>
        <v>0.45428141015856299</v>
      </c>
      <c r="AC134" s="43">
        <f t="shared" si="27"/>
        <v>0.39618795035079124</v>
      </c>
      <c r="AD134" s="43">
        <f t="shared" si="28"/>
        <v>-1.2217880298185246</v>
      </c>
      <c r="AE134" s="43">
        <f t="shared" si="29"/>
        <v>1.3573264072369693</v>
      </c>
      <c r="AF134" s="43">
        <f t="shared" si="30"/>
        <v>-0.97164107153632351</v>
      </c>
      <c r="AG134" s="47">
        <f t="shared" si="31"/>
        <v>0.51677450443521489</v>
      </c>
    </row>
    <row r="135" spans="2:33" x14ac:dyDescent="0.35">
      <c r="B135" s="32">
        <v>0.26</v>
      </c>
      <c r="C135" s="33">
        <v>4.3</v>
      </c>
      <c r="D135" s="33">
        <v>1.5780000000000001</v>
      </c>
      <c r="E135" s="33">
        <v>0.11600000000000001</v>
      </c>
      <c r="F135" s="33">
        <v>-5.0000000000000001E-3</v>
      </c>
      <c r="G135" s="33">
        <v>0.74</v>
      </c>
      <c r="H135" s="33">
        <v>76</v>
      </c>
      <c r="I135" s="36">
        <v>363</v>
      </c>
      <c r="J135" s="33">
        <v>11.3</v>
      </c>
      <c r="K135" s="33">
        <v>76.78</v>
      </c>
      <c r="L135" s="33">
        <v>6.44</v>
      </c>
      <c r="M135" s="33" t="s">
        <v>343</v>
      </c>
      <c r="N135" s="33" t="s">
        <v>349</v>
      </c>
      <c r="O135" s="35" t="s">
        <v>350</v>
      </c>
      <c r="W135" s="42">
        <f t="shared" si="32"/>
        <v>-0.31353622525213271</v>
      </c>
      <c r="X135" s="43">
        <f t="shared" si="22"/>
        <v>-1.0254427759372799</v>
      </c>
      <c r="Y135" s="43">
        <f t="shared" si="23"/>
        <v>-1.0877440276625623</v>
      </c>
      <c r="Z135" s="43">
        <f t="shared" si="24"/>
        <v>-0.45083933621338618</v>
      </c>
      <c r="AA135" s="43">
        <f t="shared" si="25"/>
        <v>-0.73838344804203326</v>
      </c>
      <c r="AB135" s="43">
        <f t="shared" si="26"/>
        <v>-0.28564664426636494</v>
      </c>
      <c r="AC135" s="43">
        <f t="shared" si="27"/>
        <v>0.49581416008812462</v>
      </c>
      <c r="AD135" s="43">
        <f t="shared" si="28"/>
        <v>0.40837700904532115</v>
      </c>
      <c r="AE135" s="43">
        <f t="shared" si="29"/>
        <v>3.6520500044775299E-2</v>
      </c>
      <c r="AF135" s="43">
        <f t="shared" si="30"/>
        <v>0.15921849491560308</v>
      </c>
      <c r="AG135" s="47">
        <f t="shared" si="31"/>
        <v>-0.32006485819306962</v>
      </c>
    </row>
    <row r="136" spans="2:33" x14ac:dyDescent="0.35">
      <c r="B136" s="32">
        <v>0.34</v>
      </c>
      <c r="C136" s="33">
        <v>7.4</v>
      </c>
      <c r="D136" s="33">
        <v>1.8720000000000001</v>
      </c>
      <c r="E136" s="33">
        <v>0.11600000000000001</v>
      </c>
      <c r="F136" s="33">
        <v>-2E-3</v>
      </c>
      <c r="G136" s="33">
        <v>0.61</v>
      </c>
      <c r="H136" s="33">
        <v>78</v>
      </c>
      <c r="I136" s="36">
        <v>248.75739999999999</v>
      </c>
      <c r="J136" s="33">
        <v>12.58</v>
      </c>
      <c r="K136" s="33">
        <v>73.47</v>
      </c>
      <c r="L136" s="33">
        <v>9.01</v>
      </c>
      <c r="M136" s="33" t="s">
        <v>343</v>
      </c>
      <c r="N136" s="33" t="s">
        <v>348</v>
      </c>
      <c r="O136" s="35" t="s">
        <v>351</v>
      </c>
      <c r="W136" s="42">
        <f t="shared" si="32"/>
        <v>1.2228806050432077</v>
      </c>
      <c r="X136" s="43">
        <f t="shared" si="22"/>
        <v>1.179970616002695</v>
      </c>
      <c r="Y136" s="43">
        <f t="shared" si="23"/>
        <v>0.85545750947533317</v>
      </c>
      <c r="Z136" s="43">
        <f t="shared" si="24"/>
        <v>-0.45083933621338618</v>
      </c>
      <c r="AA136" s="43">
        <f t="shared" si="25"/>
        <v>1.0320898753301324</v>
      </c>
      <c r="AB136" s="43">
        <f t="shared" si="26"/>
        <v>-0.88683818848661877</v>
      </c>
      <c r="AC136" s="43">
        <f t="shared" si="27"/>
        <v>0.69506657956279128</v>
      </c>
      <c r="AD136" s="43">
        <f t="shared" si="28"/>
        <v>-1.3652829192299818</v>
      </c>
      <c r="AE136" s="43">
        <f t="shared" si="29"/>
        <v>1.0737177768582775</v>
      </c>
      <c r="AF136" s="43">
        <f t="shared" si="30"/>
        <v>-1.1920974491117922</v>
      </c>
      <c r="AG136" s="47">
        <f t="shared" si="31"/>
        <v>1.3343021894643849</v>
      </c>
    </row>
    <row r="137" spans="2:33" x14ac:dyDescent="0.35">
      <c r="B137" s="32">
        <v>0.22</v>
      </c>
      <c r="C137" s="33">
        <v>4</v>
      </c>
      <c r="D137" s="33">
        <v>1.5489999999999999</v>
      </c>
      <c r="E137" s="33">
        <v>0.113</v>
      </c>
      <c r="F137" s="33">
        <v>-5.0000000000000001E-3</v>
      </c>
      <c r="G137" s="33">
        <v>0.96</v>
      </c>
      <c r="H137" s="33">
        <v>85</v>
      </c>
      <c r="I137" s="36">
        <v>412</v>
      </c>
      <c r="J137" s="33">
        <v>10.18</v>
      </c>
      <c r="K137" s="33">
        <v>79.66</v>
      </c>
      <c r="L137" s="33">
        <v>4.71</v>
      </c>
      <c r="M137" s="33" t="s">
        <v>343</v>
      </c>
      <c r="N137" s="33" t="s">
        <v>348</v>
      </c>
      <c r="O137" s="35" t="s">
        <v>352</v>
      </c>
      <c r="W137" s="42">
        <f t="shared" si="32"/>
        <v>-1.081744640399803</v>
      </c>
      <c r="X137" s="43">
        <f t="shared" si="22"/>
        <v>-1.2388698783830838</v>
      </c>
      <c r="Y137" s="43">
        <f t="shared" si="23"/>
        <v>-1.2794203697611992</v>
      </c>
      <c r="Z137" s="43">
        <f t="shared" si="24"/>
        <v>-0.62465366487903828</v>
      </c>
      <c r="AA137" s="43">
        <f t="shared" si="25"/>
        <v>-0.73838344804203326</v>
      </c>
      <c r="AB137" s="43">
        <f t="shared" si="26"/>
        <v>0.73175443056791067</v>
      </c>
      <c r="AC137" s="43">
        <f t="shared" si="27"/>
        <v>1.3924500477241246</v>
      </c>
      <c r="AD137" s="43">
        <f t="shared" si="28"/>
        <v>1.1691206938484493</v>
      </c>
      <c r="AE137" s="43">
        <f t="shared" si="29"/>
        <v>-0.8710271171670404</v>
      </c>
      <c r="AF137" s="43">
        <f t="shared" si="30"/>
        <v>1.334985841984754</v>
      </c>
      <c r="AG137" s="47">
        <f t="shared" si="31"/>
        <v>-1.4337049330753255</v>
      </c>
    </row>
    <row r="138" spans="2:33" x14ac:dyDescent="0.35">
      <c r="B138" s="32">
        <v>0.33</v>
      </c>
      <c r="C138" s="33">
        <v>3</v>
      </c>
      <c r="D138" s="33">
        <v>1.536</v>
      </c>
      <c r="E138" s="33">
        <v>9.2999999999999999E-2</v>
      </c>
      <c r="F138" s="33">
        <v>-4.0000000000000001E-3</v>
      </c>
      <c r="G138" s="33">
        <v>0.48</v>
      </c>
      <c r="H138" s="33">
        <v>85</v>
      </c>
      <c r="I138" s="36">
        <v>289</v>
      </c>
      <c r="J138" s="33">
        <v>12.87</v>
      </c>
      <c r="K138" s="33">
        <v>73.010000000000005</v>
      </c>
      <c r="L138" s="33">
        <v>9</v>
      </c>
      <c r="M138" s="33" t="s">
        <v>343</v>
      </c>
      <c r="N138" s="33" t="s">
        <v>348</v>
      </c>
      <c r="O138" s="35" t="s">
        <v>352</v>
      </c>
      <c r="W138" s="42">
        <f t="shared" si="32"/>
        <v>1.0308285012562901</v>
      </c>
      <c r="X138" s="43">
        <f t="shared" si="22"/>
        <v>-1.9502935532024306</v>
      </c>
      <c r="Y138" s="43">
        <f t="shared" si="23"/>
        <v>-1.3653442472536905</v>
      </c>
      <c r="Z138" s="43">
        <f t="shared" si="24"/>
        <v>-1.7834158559833853</v>
      </c>
      <c r="AA138" s="43">
        <f t="shared" si="25"/>
        <v>-0.1482256735846447</v>
      </c>
      <c r="AB138" s="43">
        <f t="shared" si="26"/>
        <v>-1.4880297327068728</v>
      </c>
      <c r="AC138" s="43">
        <f t="shared" si="27"/>
        <v>1.3924500477241246</v>
      </c>
      <c r="AD138" s="43">
        <f t="shared" si="28"/>
        <v>-0.74050120882062742</v>
      </c>
      <c r="AE138" s="43">
        <f t="shared" si="29"/>
        <v>1.308707784886336</v>
      </c>
      <c r="AF138" s="43">
        <f t="shared" si="30"/>
        <v>-1.3798936226020015</v>
      </c>
      <c r="AG138" s="47">
        <f t="shared" si="31"/>
        <v>1.3278649635980135</v>
      </c>
    </row>
    <row r="139" spans="2:33" x14ac:dyDescent="0.35">
      <c r="B139" s="32">
        <v>0.2</v>
      </c>
      <c r="C139" s="33">
        <v>5</v>
      </c>
      <c r="D139" s="33">
        <v>1.641</v>
      </c>
      <c r="E139" s="33">
        <v>0.11899999999999999</v>
      </c>
      <c r="F139" s="33">
        <v>-5.0000000000000001E-3</v>
      </c>
      <c r="G139" s="33">
        <v>0.82</v>
      </c>
      <c r="H139" s="33">
        <v>87</v>
      </c>
      <c r="I139" s="36">
        <v>404.43669999999997</v>
      </c>
      <c r="J139" s="33">
        <v>11.08</v>
      </c>
      <c r="K139" s="33">
        <v>79.040000000000006</v>
      </c>
      <c r="L139" s="33">
        <v>4.2300000000000004</v>
      </c>
      <c r="M139" s="33" t="s">
        <v>343</v>
      </c>
      <c r="N139" s="33" t="s">
        <v>349</v>
      </c>
      <c r="O139" s="35" t="s">
        <v>352</v>
      </c>
      <c r="W139" s="42">
        <f t="shared" si="32"/>
        <v>-1.4658488479736378</v>
      </c>
      <c r="X139" s="43">
        <f t="shared" si="22"/>
        <v>-0.52744620356373717</v>
      </c>
      <c r="Y139" s="43">
        <f t="shared" si="23"/>
        <v>-0.67134369827587093</v>
      </c>
      <c r="Z139" s="43">
        <f t="shared" si="24"/>
        <v>-0.27702500754773485</v>
      </c>
      <c r="AA139" s="43">
        <f t="shared" si="25"/>
        <v>-0.73838344804203326</v>
      </c>
      <c r="AB139" s="43">
        <f t="shared" si="26"/>
        <v>8.4317382946098779E-2</v>
      </c>
      <c r="AC139" s="43">
        <f t="shared" si="27"/>
        <v>1.5917024671987914</v>
      </c>
      <c r="AD139" s="43">
        <f t="shared" si="28"/>
        <v>1.0516975772918875</v>
      </c>
      <c r="AE139" s="43">
        <f t="shared" si="29"/>
        <v>-0.141747781907546</v>
      </c>
      <c r="AF139" s="43">
        <f t="shared" si="30"/>
        <v>1.0818692603240376</v>
      </c>
      <c r="AG139" s="47">
        <f t="shared" si="31"/>
        <v>-1.7426917746611534</v>
      </c>
    </row>
    <row r="140" spans="2:33" x14ac:dyDescent="0.35">
      <c r="B140" s="32">
        <v>0.28000000000000003</v>
      </c>
      <c r="C140" s="33">
        <v>4</v>
      </c>
      <c r="D140" s="33">
        <v>1.6519999999999999</v>
      </c>
      <c r="E140" s="33">
        <v>0.105</v>
      </c>
      <c r="F140" s="33">
        <v>-2E-3</v>
      </c>
      <c r="G140" s="33">
        <v>0.87</v>
      </c>
      <c r="H140" s="33">
        <v>76</v>
      </c>
      <c r="I140" s="36">
        <v>262.76029999999997</v>
      </c>
      <c r="J140" s="33">
        <v>13.3</v>
      </c>
      <c r="K140" s="33">
        <v>73.16</v>
      </c>
      <c r="L140" s="33">
        <v>8.24</v>
      </c>
      <c r="M140" s="33" t="s">
        <v>343</v>
      </c>
      <c r="N140" s="33" t="s">
        <v>349</v>
      </c>
      <c r="O140" s="35" t="s">
        <v>350</v>
      </c>
      <c r="W140" s="42">
        <f t="shared" si="32"/>
        <v>7.056798232170268E-2</v>
      </c>
      <c r="X140" s="43">
        <f t="shared" si="22"/>
        <v>-1.2388698783830838</v>
      </c>
      <c r="Y140" s="43">
        <f t="shared" si="23"/>
        <v>-0.59863887885914757</v>
      </c>
      <c r="Z140" s="43">
        <f t="shared" si="24"/>
        <v>-1.0881585413207773</v>
      </c>
      <c r="AA140" s="43">
        <f t="shared" si="25"/>
        <v>1.0320898753301324</v>
      </c>
      <c r="AB140" s="43">
        <f t="shared" si="26"/>
        <v>0.3155448999538889</v>
      </c>
      <c r="AC140" s="43">
        <f t="shared" si="27"/>
        <v>0.49581416008812462</v>
      </c>
      <c r="AD140" s="43">
        <f t="shared" si="28"/>
        <v>-1.1478825571089675</v>
      </c>
      <c r="AE140" s="43">
        <f t="shared" si="29"/>
        <v>1.6571412450658733</v>
      </c>
      <c r="AF140" s="43">
        <f t="shared" si="30"/>
        <v>-1.3186557399421535</v>
      </c>
      <c r="AG140" s="47">
        <f t="shared" si="31"/>
        <v>0.83863579775378583</v>
      </c>
    </row>
    <row r="141" spans="2:33" x14ac:dyDescent="0.35">
      <c r="B141" s="32">
        <v>0.32</v>
      </c>
      <c r="C141" s="33">
        <v>6.6</v>
      </c>
      <c r="D141" s="33">
        <v>1.8740000000000001</v>
      </c>
      <c r="E141" s="33">
        <v>0.123</v>
      </c>
      <c r="F141" s="33">
        <v>-3.0000000000000001E-3</v>
      </c>
      <c r="G141" s="33">
        <v>0.9</v>
      </c>
      <c r="H141" s="33">
        <v>74</v>
      </c>
      <c r="I141" s="36">
        <v>305.59269999999998</v>
      </c>
      <c r="J141" s="33">
        <v>12.87</v>
      </c>
      <c r="K141" s="33">
        <v>73.37</v>
      </c>
      <c r="L141" s="33">
        <v>8.5500000000000007</v>
      </c>
      <c r="M141" s="33" t="s">
        <v>343</v>
      </c>
      <c r="N141" s="33" t="s">
        <v>348</v>
      </c>
      <c r="O141" s="35" t="s">
        <v>351</v>
      </c>
      <c r="W141" s="42">
        <f t="shared" si="32"/>
        <v>0.83877639746937238</v>
      </c>
      <c r="X141" s="43">
        <f t="shared" si="22"/>
        <v>0.61083167614721723</v>
      </c>
      <c r="Y141" s="43">
        <f t="shared" si="23"/>
        <v>0.86867656755110123</v>
      </c>
      <c r="Z141" s="43">
        <f t="shared" si="24"/>
        <v>-4.5272569326865311E-2</v>
      </c>
      <c r="AA141" s="43">
        <f t="shared" si="25"/>
        <v>0.44193210087274387</v>
      </c>
      <c r="AB141" s="43">
        <f t="shared" si="26"/>
        <v>0.45428141015856299</v>
      </c>
      <c r="AC141" s="43">
        <f t="shared" si="27"/>
        <v>0.29656174061345791</v>
      </c>
      <c r="AD141" s="43">
        <f t="shared" si="28"/>
        <v>-0.48289321415056929</v>
      </c>
      <c r="AE141" s="43">
        <f t="shared" si="29"/>
        <v>1.308707784886336</v>
      </c>
      <c r="AF141" s="43">
        <f t="shared" si="30"/>
        <v>-1.2329227042183577</v>
      </c>
      <c r="AG141" s="47">
        <f t="shared" si="31"/>
        <v>1.0381897996113001</v>
      </c>
    </row>
    <row r="142" spans="2:33" x14ac:dyDescent="0.35">
      <c r="B142" s="32">
        <v>0.32</v>
      </c>
      <c r="C142" s="33">
        <v>5</v>
      </c>
      <c r="D142" s="33">
        <v>1.6339999999999999</v>
      </c>
      <c r="E142" s="33">
        <v>8.8999999999999996E-2</v>
      </c>
      <c r="F142" s="33">
        <v>-3.0000000000000001E-3</v>
      </c>
      <c r="G142" s="33">
        <v>0.68</v>
      </c>
      <c r="H142" s="33">
        <v>81</v>
      </c>
      <c r="I142" s="36">
        <v>214.98570000000001</v>
      </c>
      <c r="J142" s="33">
        <v>14.81</v>
      </c>
      <c r="K142" s="33">
        <v>69.53</v>
      </c>
      <c r="L142" s="33">
        <v>10.36</v>
      </c>
      <c r="M142" s="33" t="s">
        <v>343</v>
      </c>
      <c r="N142" s="33" t="s">
        <v>348</v>
      </c>
      <c r="O142" s="35" t="s">
        <v>352</v>
      </c>
      <c r="W142" s="42">
        <f t="shared" si="32"/>
        <v>0.83877639746937238</v>
      </c>
      <c r="X142" s="43">
        <f t="shared" si="22"/>
        <v>-0.52744620356373717</v>
      </c>
      <c r="Y142" s="43">
        <f t="shared" si="23"/>
        <v>-0.71761040154105971</v>
      </c>
      <c r="Z142" s="43">
        <f t="shared" si="24"/>
        <v>-2.0151682942042548</v>
      </c>
      <c r="AA142" s="43">
        <f t="shared" si="25"/>
        <v>0.44193210087274387</v>
      </c>
      <c r="AB142" s="43">
        <f t="shared" si="26"/>
        <v>-0.56311966467571262</v>
      </c>
      <c r="AC142" s="43">
        <f t="shared" si="27"/>
        <v>0.99394520877479131</v>
      </c>
      <c r="AD142" s="43">
        <f t="shared" si="28"/>
        <v>-1.8896014396394878</v>
      </c>
      <c r="AE142" s="43">
        <f t="shared" si="29"/>
        <v>2.8807099075568021</v>
      </c>
      <c r="AF142" s="43">
        <f t="shared" si="30"/>
        <v>-2.8006125003105629</v>
      </c>
      <c r="AG142" s="47">
        <f t="shared" si="31"/>
        <v>2.2033276814245264</v>
      </c>
    </row>
    <row r="143" spans="2:33" x14ac:dyDescent="0.35">
      <c r="B143" s="32">
        <v>0.2</v>
      </c>
      <c r="C143" s="33">
        <v>4</v>
      </c>
      <c r="D143" s="33">
        <v>1.613</v>
      </c>
      <c r="E143" s="33">
        <v>0.121</v>
      </c>
      <c r="F143" s="33">
        <v>-5.0000000000000001E-3</v>
      </c>
      <c r="G143" s="33">
        <v>0.9</v>
      </c>
      <c r="H143" s="33">
        <v>82</v>
      </c>
      <c r="I143" s="36">
        <v>386.31529999999998</v>
      </c>
      <c r="J143" s="33">
        <v>11.16</v>
      </c>
      <c r="K143" s="33">
        <v>79.16</v>
      </c>
      <c r="L143" s="33">
        <v>4.01</v>
      </c>
      <c r="M143" s="33" t="s">
        <v>343</v>
      </c>
      <c r="N143" s="33" t="s">
        <v>348</v>
      </c>
      <c r="O143" s="35" t="s">
        <v>352</v>
      </c>
      <c r="W143" s="42">
        <f t="shared" si="32"/>
        <v>-1.4658488479736378</v>
      </c>
      <c r="X143" s="43">
        <f t="shared" si="22"/>
        <v>-1.2388698783830838</v>
      </c>
      <c r="Y143" s="43">
        <f t="shared" si="23"/>
        <v>-0.85641051133662305</v>
      </c>
      <c r="Z143" s="43">
        <f t="shared" si="24"/>
        <v>-0.16114878843730007</v>
      </c>
      <c r="AA143" s="43">
        <f t="shared" si="25"/>
        <v>-0.73838344804203326</v>
      </c>
      <c r="AB143" s="43">
        <f t="shared" si="26"/>
        <v>0.45428141015856299</v>
      </c>
      <c r="AC143" s="43">
        <f t="shared" si="27"/>
        <v>1.0935714185121246</v>
      </c>
      <c r="AD143" s="43">
        <f t="shared" si="28"/>
        <v>0.77035593219410392</v>
      </c>
      <c r="AE143" s="43">
        <f t="shared" si="29"/>
        <v>-7.6922952106702025E-2</v>
      </c>
      <c r="AF143" s="43">
        <f t="shared" si="30"/>
        <v>1.130859566451915</v>
      </c>
      <c r="AG143" s="47">
        <f t="shared" si="31"/>
        <v>-1.8843107437213251</v>
      </c>
    </row>
    <row r="144" spans="2:33" x14ac:dyDescent="0.35">
      <c r="B144" s="32">
        <v>0.26</v>
      </c>
      <c r="C144" s="33">
        <v>5</v>
      </c>
      <c r="D144" s="33">
        <v>1.714</v>
      </c>
      <c r="E144" s="33">
        <v>9.9000000000000005E-2</v>
      </c>
      <c r="F144" s="33">
        <v>-3.0000000000000001E-3</v>
      </c>
      <c r="G144" s="33">
        <v>1.06</v>
      </c>
      <c r="H144" s="33">
        <v>78</v>
      </c>
      <c r="I144" s="36">
        <v>366.54649999999998</v>
      </c>
      <c r="J144" s="33">
        <v>12.33</v>
      </c>
      <c r="K144" s="33">
        <v>75.760000000000005</v>
      </c>
      <c r="L144" s="33">
        <v>6.31</v>
      </c>
      <c r="M144" s="33" t="s">
        <v>343</v>
      </c>
      <c r="N144" s="33" t="s">
        <v>349</v>
      </c>
      <c r="O144" s="35" t="s">
        <v>350</v>
      </c>
      <c r="W144" s="42">
        <f t="shared" si="32"/>
        <v>-0.31353622525213271</v>
      </c>
      <c r="X144" s="43">
        <f t="shared" si="22"/>
        <v>-0.52744620356373717</v>
      </c>
      <c r="Y144" s="43">
        <f t="shared" si="23"/>
        <v>-0.18884807851033938</v>
      </c>
      <c r="Z144" s="43">
        <f t="shared" si="24"/>
        <v>-1.4357871986520809</v>
      </c>
      <c r="AA144" s="43">
        <f t="shared" si="25"/>
        <v>0.44193210087274387</v>
      </c>
      <c r="AB144" s="43">
        <f t="shared" si="26"/>
        <v>1.1942094645834911</v>
      </c>
      <c r="AC144" s="43">
        <f t="shared" si="27"/>
        <v>0.69506657956279128</v>
      </c>
      <c r="AD144" s="43">
        <f t="shared" si="28"/>
        <v>0.46343777390561253</v>
      </c>
      <c r="AE144" s="43">
        <f t="shared" si="29"/>
        <v>0.87114018373064028</v>
      </c>
      <c r="AF144" s="43">
        <f t="shared" si="30"/>
        <v>-0.25719910717138694</v>
      </c>
      <c r="AG144" s="47">
        <f t="shared" si="31"/>
        <v>-0.40374879445589856</v>
      </c>
    </row>
    <row r="145" spans="2:33" x14ac:dyDescent="0.35">
      <c r="B145" s="32">
        <v>0.24</v>
      </c>
      <c r="C145" s="33">
        <v>4</v>
      </c>
      <c r="D145" s="33">
        <v>1.5760000000000001</v>
      </c>
      <c r="E145" s="33">
        <v>0.13100000000000001</v>
      </c>
      <c r="F145" s="33">
        <v>-6.0000000000000001E-3</v>
      </c>
      <c r="G145" s="33">
        <v>0.66</v>
      </c>
      <c r="H145" s="33">
        <v>79</v>
      </c>
      <c r="I145" s="36">
        <v>403.613</v>
      </c>
      <c r="J145" s="33">
        <v>10.16</v>
      </c>
      <c r="K145" s="33">
        <v>78.099999999999994</v>
      </c>
      <c r="L145" s="33">
        <v>5.59</v>
      </c>
      <c r="M145" s="33" t="s">
        <v>343</v>
      </c>
      <c r="N145" s="33" t="s">
        <v>348</v>
      </c>
      <c r="O145" s="35" t="s">
        <v>352</v>
      </c>
      <c r="W145" s="42">
        <f t="shared" si="32"/>
        <v>-0.6976404328259681</v>
      </c>
      <c r="X145" s="43">
        <f t="shared" si="22"/>
        <v>-1.2388698783830838</v>
      </c>
      <c r="Y145" s="43">
        <f t="shared" si="23"/>
        <v>-1.1009630857383303</v>
      </c>
      <c r="Z145" s="43">
        <f t="shared" si="24"/>
        <v>0.41823230711487375</v>
      </c>
      <c r="AA145" s="43">
        <f t="shared" si="25"/>
        <v>-1.328541222499422</v>
      </c>
      <c r="AB145" s="43">
        <f t="shared" si="26"/>
        <v>-0.65561067147882868</v>
      </c>
      <c r="AC145" s="43">
        <f t="shared" si="27"/>
        <v>0.79469278930012466</v>
      </c>
      <c r="AD145" s="43">
        <f t="shared" si="28"/>
        <v>1.0389093206965343</v>
      </c>
      <c r="AE145" s="43">
        <f t="shared" si="29"/>
        <v>-0.88723332461725102</v>
      </c>
      <c r="AF145" s="43">
        <f t="shared" si="30"/>
        <v>0.69811186232229527</v>
      </c>
      <c r="AG145" s="47">
        <f t="shared" si="31"/>
        <v>-0.86722905683464069</v>
      </c>
    </row>
    <row r="146" spans="2:33" x14ac:dyDescent="0.35">
      <c r="B146" s="32">
        <v>0.3</v>
      </c>
      <c r="C146" s="33">
        <v>8</v>
      </c>
      <c r="D146" s="33">
        <v>2.0830000000000002</v>
      </c>
      <c r="E146" s="33">
        <v>0.14099999999999999</v>
      </c>
      <c r="F146" s="33">
        <v>-4.0000000000000001E-3</v>
      </c>
      <c r="G146" s="33">
        <v>0.7</v>
      </c>
      <c r="H146" s="33">
        <v>57</v>
      </c>
      <c r="I146" s="36">
        <v>343</v>
      </c>
      <c r="J146" s="33">
        <v>10.64</v>
      </c>
      <c r="K146" s="33">
        <v>76.86</v>
      </c>
      <c r="L146" s="33">
        <v>7.01</v>
      </c>
      <c r="M146" s="33" t="s">
        <v>343</v>
      </c>
      <c r="N146" s="33" t="s">
        <v>349</v>
      </c>
      <c r="O146" s="35" t="s">
        <v>350</v>
      </c>
      <c r="W146" s="42">
        <f t="shared" si="32"/>
        <v>0.45467218989553698</v>
      </c>
      <c r="X146" s="43">
        <f t="shared" si="22"/>
        <v>1.6068248208943028</v>
      </c>
      <c r="Y146" s="43">
        <f t="shared" si="23"/>
        <v>2.2500681364688573</v>
      </c>
      <c r="Z146" s="43">
        <f t="shared" si="24"/>
        <v>0.9976134026670459</v>
      </c>
      <c r="AA146" s="43">
        <f t="shared" si="25"/>
        <v>-0.1482256735846447</v>
      </c>
      <c r="AB146" s="43">
        <f t="shared" si="26"/>
        <v>-0.47062865787259706</v>
      </c>
      <c r="AC146" s="43">
        <f t="shared" si="27"/>
        <v>-1.397083824921209</v>
      </c>
      <c r="AD146" s="43">
        <f t="shared" si="28"/>
        <v>9.786938259506478E-2</v>
      </c>
      <c r="AE146" s="43">
        <f t="shared" si="29"/>
        <v>-0.49828434581218717</v>
      </c>
      <c r="AF146" s="43">
        <f t="shared" si="30"/>
        <v>0.19187869900085663</v>
      </c>
      <c r="AG146" s="47">
        <f t="shared" si="31"/>
        <v>4.6857016190100936E-2</v>
      </c>
    </row>
    <row r="147" spans="2:33" x14ac:dyDescent="0.35">
      <c r="B147" s="32">
        <v>0.24</v>
      </c>
      <c r="C147" s="33">
        <v>5</v>
      </c>
      <c r="D147" s="33">
        <v>1.6220000000000001</v>
      </c>
      <c r="E147" s="33">
        <v>0.106</v>
      </c>
      <c r="F147" s="33">
        <v>-4.0000000000000001E-3</v>
      </c>
      <c r="G147" s="33">
        <v>0.92</v>
      </c>
      <c r="H147" s="33">
        <v>84</v>
      </c>
      <c r="I147" s="36">
        <v>268.52620000000002</v>
      </c>
      <c r="J147" s="33">
        <v>12.13</v>
      </c>
      <c r="K147" s="33">
        <v>75.989999999999995</v>
      </c>
      <c r="L147" s="33">
        <v>6.21</v>
      </c>
      <c r="M147" s="33" t="s">
        <v>343</v>
      </c>
      <c r="N147" s="33" t="s">
        <v>349</v>
      </c>
      <c r="O147" s="35" t="s">
        <v>350</v>
      </c>
      <c r="W147" s="42">
        <f t="shared" si="32"/>
        <v>-0.6976404328259681</v>
      </c>
      <c r="X147" s="43">
        <f t="shared" si="22"/>
        <v>-0.52744620356373717</v>
      </c>
      <c r="Y147" s="43">
        <f t="shared" si="23"/>
        <v>-0.7969247499956662</v>
      </c>
      <c r="Z147" s="43">
        <f t="shared" si="24"/>
        <v>-1.0302204317655601</v>
      </c>
      <c r="AA147" s="43">
        <f t="shared" si="25"/>
        <v>-0.1482256735846447</v>
      </c>
      <c r="AB147" s="43">
        <f t="shared" si="26"/>
        <v>0.54677241696167911</v>
      </c>
      <c r="AC147" s="43">
        <f t="shared" si="27"/>
        <v>1.2928238379867913</v>
      </c>
      <c r="AD147" s="43">
        <f t="shared" si="28"/>
        <v>-1.0583647609414901</v>
      </c>
      <c r="AE147" s="43">
        <f t="shared" si="29"/>
        <v>0.70907810922853098</v>
      </c>
      <c r="AF147" s="43">
        <f t="shared" si="30"/>
        <v>-0.16330102042628514</v>
      </c>
      <c r="AG147" s="47">
        <f t="shared" si="31"/>
        <v>-0.46812105311961255</v>
      </c>
    </row>
    <row r="148" spans="2:33" x14ac:dyDescent="0.35">
      <c r="B148" s="32">
        <v>0.27</v>
      </c>
      <c r="C148" s="33">
        <v>5</v>
      </c>
      <c r="D148" s="33">
        <v>1.6859999999999999</v>
      </c>
      <c r="E148" s="33">
        <v>0.11899999999999999</v>
      </c>
      <c r="F148" s="33">
        <v>-4.0000000000000001E-3</v>
      </c>
      <c r="G148" s="33">
        <v>1.06</v>
      </c>
      <c r="H148" s="33">
        <v>79</v>
      </c>
      <c r="I148" s="36">
        <v>307</v>
      </c>
      <c r="J148" s="33">
        <v>11.96</v>
      </c>
      <c r="K148" s="33">
        <v>76.39</v>
      </c>
      <c r="L148" s="33">
        <v>6.27</v>
      </c>
      <c r="M148" s="33" t="s">
        <v>343</v>
      </c>
      <c r="N148" s="33" t="s">
        <v>349</v>
      </c>
      <c r="O148" s="35" t="s">
        <v>350</v>
      </c>
      <c r="W148" s="42">
        <f t="shared" si="32"/>
        <v>-0.12148412146521501</v>
      </c>
      <c r="X148" s="43">
        <f t="shared" si="22"/>
        <v>-0.52744620356373717</v>
      </c>
      <c r="Y148" s="43">
        <f t="shared" si="23"/>
        <v>-0.37391489157109148</v>
      </c>
      <c r="Z148" s="43">
        <f t="shared" si="24"/>
        <v>-0.27702500754773485</v>
      </c>
      <c r="AA148" s="43">
        <f t="shared" si="25"/>
        <v>-0.1482256735846447</v>
      </c>
      <c r="AB148" s="43">
        <f t="shared" si="26"/>
        <v>1.1942094645834911</v>
      </c>
      <c r="AC148" s="43">
        <f t="shared" si="27"/>
        <v>0.79469278930012466</v>
      </c>
      <c r="AD148" s="43">
        <f t="shared" si="28"/>
        <v>-0.46104434501539665</v>
      </c>
      <c r="AE148" s="43">
        <f t="shared" si="29"/>
        <v>0.57132534590173778</v>
      </c>
      <c r="AF148" s="43">
        <f t="shared" si="30"/>
        <v>-1.1603235380609875E-14</v>
      </c>
      <c r="AG148" s="47">
        <f t="shared" si="31"/>
        <v>-0.42949769792138426</v>
      </c>
    </row>
    <row r="149" spans="2:33" x14ac:dyDescent="0.35">
      <c r="B149" s="32">
        <v>0.32</v>
      </c>
      <c r="C149" s="33">
        <v>6.3</v>
      </c>
      <c r="D149" s="33">
        <v>1.8420000000000001</v>
      </c>
      <c r="E149" s="33">
        <v>0.104</v>
      </c>
      <c r="F149" s="33">
        <v>-3.0000000000000001E-3</v>
      </c>
      <c r="G149" s="33">
        <v>0.72</v>
      </c>
      <c r="H149" s="33">
        <v>78</v>
      </c>
      <c r="I149" s="36">
        <v>259.46550000000002</v>
      </c>
      <c r="J149" s="33">
        <v>14.14</v>
      </c>
      <c r="K149" s="33">
        <v>70.62</v>
      </c>
      <c r="L149" s="33">
        <v>9.76</v>
      </c>
      <c r="M149" s="33" t="s">
        <v>343</v>
      </c>
      <c r="N149" s="33" t="s">
        <v>349</v>
      </c>
      <c r="O149" s="35" t="s">
        <v>351</v>
      </c>
      <c r="W149" s="42">
        <f t="shared" si="32"/>
        <v>0.83877639746937238</v>
      </c>
      <c r="X149" s="43">
        <f t="shared" si="22"/>
        <v>0.39740457370141336</v>
      </c>
      <c r="Y149" s="43">
        <f t="shared" si="23"/>
        <v>0.65717163833881309</v>
      </c>
      <c r="Z149" s="43">
        <f t="shared" si="24"/>
        <v>-1.1460966508759947</v>
      </c>
      <c r="AA149" s="43">
        <f t="shared" si="25"/>
        <v>0.44193210087274387</v>
      </c>
      <c r="AB149" s="43">
        <f t="shared" si="26"/>
        <v>-0.378137651069481</v>
      </c>
      <c r="AC149" s="43">
        <f t="shared" si="27"/>
        <v>0.69506657956279128</v>
      </c>
      <c r="AD149" s="43">
        <f t="shared" si="28"/>
        <v>-1.1990355834903819</v>
      </c>
      <c r="AE149" s="43">
        <f t="shared" si="29"/>
        <v>2.3378019579747344</v>
      </c>
      <c r="AF149" s="43">
        <f t="shared" si="30"/>
        <v>-2.3556172196489724</v>
      </c>
      <c r="AG149" s="47">
        <f t="shared" si="31"/>
        <v>1.8170941294422414</v>
      </c>
    </row>
    <row r="150" spans="2:33" x14ac:dyDescent="0.35">
      <c r="B150" s="32">
        <v>0.27</v>
      </c>
      <c r="C150" s="33">
        <v>4.2</v>
      </c>
      <c r="D150" s="33">
        <v>1.718</v>
      </c>
      <c r="E150" s="33">
        <v>9.5000000000000001E-2</v>
      </c>
      <c r="F150" s="33">
        <v>-3.0000000000000001E-3</v>
      </c>
      <c r="G150" s="33">
        <v>0.71</v>
      </c>
      <c r="H150" s="33">
        <v>80</v>
      </c>
      <c r="I150" s="36">
        <v>249.58109999999999</v>
      </c>
      <c r="J150" s="33">
        <v>14.38</v>
      </c>
      <c r="K150" s="33">
        <v>70.930000000000007</v>
      </c>
      <c r="L150" s="33">
        <v>9.6</v>
      </c>
      <c r="M150" s="33" t="s">
        <v>343</v>
      </c>
      <c r="N150" s="33" t="s">
        <v>348</v>
      </c>
      <c r="O150" s="35" t="s">
        <v>353</v>
      </c>
      <c r="W150" s="42">
        <f t="shared" si="32"/>
        <v>-0.12148412146521501</v>
      </c>
      <c r="X150" s="43">
        <f t="shared" si="22"/>
        <v>-1.0965851434192144</v>
      </c>
      <c r="Y150" s="43">
        <f t="shared" si="23"/>
        <v>-0.16240996235880337</v>
      </c>
      <c r="Z150" s="43">
        <f t="shared" si="24"/>
        <v>-1.6675396368729505</v>
      </c>
      <c r="AA150" s="43">
        <f t="shared" si="25"/>
        <v>0.44193210087274387</v>
      </c>
      <c r="AB150" s="43">
        <f t="shared" si="26"/>
        <v>-0.42438315447103903</v>
      </c>
      <c r="AC150" s="43">
        <f t="shared" si="27"/>
        <v>0.89431899903745793</v>
      </c>
      <c r="AD150" s="43">
        <f t="shared" si="28"/>
        <v>-1.3524946626346279</v>
      </c>
      <c r="AE150" s="43">
        <f t="shared" si="29"/>
        <v>2.5322764473772663</v>
      </c>
      <c r="AF150" s="43">
        <f t="shared" si="30"/>
        <v>-2.2290589288186111</v>
      </c>
      <c r="AG150" s="47">
        <f t="shared" si="31"/>
        <v>1.7140985155802986</v>
      </c>
    </row>
    <row r="151" spans="2:33" x14ac:dyDescent="0.35">
      <c r="B151" s="32">
        <v>0.22</v>
      </c>
      <c r="C151" s="33">
        <v>5</v>
      </c>
      <c r="D151" s="33">
        <v>1.8540000000000001</v>
      </c>
      <c r="E151" s="33">
        <v>0.14399999999999999</v>
      </c>
      <c r="F151" s="33">
        <v>-5.0000000000000001E-3</v>
      </c>
      <c r="G151" s="33">
        <v>1.17</v>
      </c>
      <c r="H151" s="33">
        <v>84</v>
      </c>
      <c r="I151" s="36">
        <v>415.96850000000001</v>
      </c>
      <c r="J151" s="33">
        <v>11.88</v>
      </c>
      <c r="K151" s="33">
        <v>76.91</v>
      </c>
      <c r="L151" s="33">
        <v>5.53</v>
      </c>
      <c r="M151" s="33" t="s">
        <v>343</v>
      </c>
      <c r="N151" s="33" t="s">
        <v>349</v>
      </c>
      <c r="O151" s="35" t="s">
        <v>350</v>
      </c>
      <c r="W151" s="42">
        <f t="shared" si="32"/>
        <v>-1.081744640399803</v>
      </c>
      <c r="X151" s="43">
        <f t="shared" si="22"/>
        <v>-0.52744620356373717</v>
      </c>
      <c r="Y151" s="43">
        <f t="shared" si="23"/>
        <v>0.73648598679342114</v>
      </c>
      <c r="Z151" s="43">
        <f t="shared" si="24"/>
        <v>1.1714277313326982</v>
      </c>
      <c r="AA151" s="43">
        <f t="shared" si="25"/>
        <v>-0.73838344804203326</v>
      </c>
      <c r="AB151" s="43">
        <f t="shared" si="26"/>
        <v>1.7029100020006283</v>
      </c>
      <c r="AC151" s="43">
        <f t="shared" si="27"/>
        <v>1.2928238379867913</v>
      </c>
      <c r="AD151" s="43">
        <f t="shared" si="28"/>
        <v>1.2307331696268413</v>
      </c>
      <c r="AE151" s="43">
        <f t="shared" si="29"/>
        <v>0.50650051610089375</v>
      </c>
      <c r="AF151" s="43">
        <f t="shared" si="30"/>
        <v>0.21229132655413938</v>
      </c>
      <c r="AG151" s="47">
        <f t="shared" si="31"/>
        <v>-0.90585241203286893</v>
      </c>
    </row>
    <row r="152" spans="2:33" x14ac:dyDescent="0.35">
      <c r="B152" s="32">
        <v>0.27</v>
      </c>
      <c r="C152" s="33">
        <v>5.4</v>
      </c>
      <c r="D152" s="33">
        <v>1.84</v>
      </c>
      <c r="E152" s="33">
        <v>0.14299999999999999</v>
      </c>
      <c r="F152" s="33">
        <v>-3.0000000000000001E-3</v>
      </c>
      <c r="G152" s="33">
        <v>1.04</v>
      </c>
      <c r="H152" s="33">
        <v>71</v>
      </c>
      <c r="I152" s="36">
        <v>471</v>
      </c>
      <c r="J152" s="33">
        <v>11.65</v>
      </c>
      <c r="K152" s="33">
        <v>75.819999999999993</v>
      </c>
      <c r="L152" s="33">
        <v>7.28</v>
      </c>
      <c r="M152" s="33" t="s">
        <v>343</v>
      </c>
      <c r="N152" s="33" t="s">
        <v>349</v>
      </c>
      <c r="O152" s="35" t="s">
        <v>351</v>
      </c>
      <c r="W152" s="42">
        <f t="shared" si="32"/>
        <v>-0.12148412146521501</v>
      </c>
      <c r="X152" s="43">
        <f t="shared" si="22"/>
        <v>-0.24287673363599827</v>
      </c>
      <c r="Y152" s="43">
        <f t="shared" si="23"/>
        <v>0.64395258026304503</v>
      </c>
      <c r="Z152" s="43">
        <f t="shared" si="24"/>
        <v>1.1134896217774808</v>
      </c>
      <c r="AA152" s="43">
        <f t="shared" si="25"/>
        <v>0.44193210087274387</v>
      </c>
      <c r="AB152" s="43">
        <f t="shared" si="26"/>
        <v>1.1017184577803749</v>
      </c>
      <c r="AC152" s="43">
        <f t="shared" si="27"/>
        <v>-2.3168885985421091E-3</v>
      </c>
      <c r="AD152" s="43">
        <f t="shared" si="28"/>
        <v>2.0851181918767057</v>
      </c>
      <c r="AE152" s="43">
        <f t="shared" si="29"/>
        <v>0.32012913042346719</v>
      </c>
      <c r="AF152" s="43">
        <f t="shared" si="30"/>
        <v>-0.23270395410745112</v>
      </c>
      <c r="AG152" s="47">
        <f t="shared" si="31"/>
        <v>0.22066211458212956</v>
      </c>
    </row>
    <row r="153" spans="2:33" x14ac:dyDescent="0.35">
      <c r="B153" s="32">
        <v>0.25</v>
      </c>
      <c r="C153" s="33">
        <v>4</v>
      </c>
      <c r="D153" s="33">
        <v>1.7589999999999999</v>
      </c>
      <c r="E153" s="33">
        <v>0.123</v>
      </c>
      <c r="F153" s="33">
        <v>-2E-3</v>
      </c>
      <c r="G153" s="33">
        <v>0.82</v>
      </c>
      <c r="H153" s="33">
        <v>80</v>
      </c>
      <c r="I153" s="36">
        <v>308.06380000000001</v>
      </c>
      <c r="J153" s="33">
        <v>12.33</v>
      </c>
      <c r="K153" s="33">
        <v>75.22</v>
      </c>
      <c r="L153" s="33">
        <v>6.96</v>
      </c>
      <c r="M153" s="33" t="s">
        <v>343</v>
      </c>
      <c r="N153" s="33" t="s">
        <v>349</v>
      </c>
      <c r="O153" s="35" t="s">
        <v>350</v>
      </c>
      <c r="W153" s="42">
        <f t="shared" si="32"/>
        <v>-0.50558832903905038</v>
      </c>
      <c r="X153" s="43">
        <f t="shared" si="22"/>
        <v>-1.2388698783830838</v>
      </c>
      <c r="Y153" s="43">
        <f t="shared" si="23"/>
        <v>0.10858072819444005</v>
      </c>
      <c r="Z153" s="43">
        <f t="shared" si="24"/>
        <v>-4.5272569326865311E-2</v>
      </c>
      <c r="AA153" s="43">
        <f t="shared" si="25"/>
        <v>1.0320898753301324</v>
      </c>
      <c r="AB153" s="43">
        <f t="shared" si="26"/>
        <v>8.4317382946098779E-2</v>
      </c>
      <c r="AC153" s="43">
        <f t="shared" si="27"/>
        <v>0.89431899903745793</v>
      </c>
      <c r="AD153" s="43">
        <f t="shared" si="28"/>
        <v>-0.44452844436450728</v>
      </c>
      <c r="AE153" s="43">
        <f t="shared" si="29"/>
        <v>0.87114018373064028</v>
      </c>
      <c r="AF153" s="43">
        <f t="shared" si="30"/>
        <v>-0.47765548474685565</v>
      </c>
      <c r="AG153" s="47">
        <f t="shared" si="31"/>
        <v>1.4670886858243947E-2</v>
      </c>
    </row>
    <row r="154" spans="2:33" x14ac:dyDescent="0.35">
      <c r="B154" s="32">
        <v>0.2</v>
      </c>
      <c r="C154" s="33">
        <v>9.4</v>
      </c>
      <c r="D154" s="33">
        <v>2.1829999999999998</v>
      </c>
      <c r="E154" s="33">
        <v>0.16</v>
      </c>
      <c r="F154" s="33">
        <v>-1E-3</v>
      </c>
      <c r="G154" s="33">
        <v>1.08</v>
      </c>
      <c r="H154" s="33">
        <v>71</v>
      </c>
      <c r="I154" s="36">
        <v>350.07249999999999</v>
      </c>
      <c r="J154" s="33">
        <v>9.65</v>
      </c>
      <c r="K154" s="33">
        <v>78.42</v>
      </c>
      <c r="L154" s="33">
        <v>7.06</v>
      </c>
      <c r="M154" s="33" t="s">
        <v>344</v>
      </c>
      <c r="N154" s="33" t="s">
        <v>348</v>
      </c>
      <c r="O154" s="35" t="s">
        <v>351</v>
      </c>
      <c r="W154" s="42">
        <f t="shared" si="32"/>
        <v>-1.4658488479736378</v>
      </c>
      <c r="X154" s="43">
        <f t="shared" si="22"/>
        <v>2.6028179656413886</v>
      </c>
      <c r="Y154" s="43">
        <f t="shared" si="23"/>
        <v>2.9110210402572547</v>
      </c>
      <c r="Z154" s="43">
        <f t="shared" si="24"/>
        <v>2.0984374842161762</v>
      </c>
      <c r="AA154" s="43">
        <f t="shared" si="25"/>
        <v>1.6222476497875211</v>
      </c>
      <c r="AB154" s="43">
        <f t="shared" si="26"/>
        <v>1.286700471386607</v>
      </c>
      <c r="AC154" s="43">
        <f t="shared" si="27"/>
        <v>-2.3168885985421091E-3</v>
      </c>
      <c r="AD154" s="43">
        <f t="shared" si="28"/>
        <v>0.20767264199853655</v>
      </c>
      <c r="AE154" s="43">
        <f t="shared" si="29"/>
        <v>-1.3004916145976309</v>
      </c>
      <c r="AF154" s="43">
        <f t="shared" si="30"/>
        <v>0.82875267866331537</v>
      </c>
      <c r="AG154" s="47">
        <f t="shared" si="31"/>
        <v>7.9043145521957917E-2</v>
      </c>
    </row>
    <row r="155" spans="2:33" x14ac:dyDescent="0.35">
      <c r="B155" s="32">
        <v>0.21</v>
      </c>
      <c r="C155" s="33">
        <v>4</v>
      </c>
      <c r="D155" s="33">
        <v>1.5529999999999999</v>
      </c>
      <c r="E155" s="33">
        <v>0.11700000000000001</v>
      </c>
      <c r="F155" s="33">
        <v>-5.0000000000000001E-3</v>
      </c>
      <c r="G155" s="33">
        <v>1.26</v>
      </c>
      <c r="H155" s="33">
        <v>84</v>
      </c>
      <c r="I155" s="36">
        <v>346.77769999999998</v>
      </c>
      <c r="J155" s="33">
        <v>11.06</v>
      </c>
      <c r="K155" s="33">
        <v>79</v>
      </c>
      <c r="L155" s="33">
        <v>4.68</v>
      </c>
      <c r="M155" s="33" t="s">
        <v>343</v>
      </c>
      <c r="N155" s="33" t="s">
        <v>348</v>
      </c>
      <c r="O155" s="35" t="s">
        <v>352</v>
      </c>
      <c r="W155" s="42">
        <f t="shared" si="32"/>
        <v>-1.2737967441867206</v>
      </c>
      <c r="X155" s="43">
        <f t="shared" si="22"/>
        <v>-1.2388698783830838</v>
      </c>
      <c r="Y155" s="43">
        <f t="shared" si="23"/>
        <v>-1.2529822536096633</v>
      </c>
      <c r="Z155" s="43">
        <f t="shared" si="24"/>
        <v>-0.39290122665816879</v>
      </c>
      <c r="AA155" s="43">
        <f t="shared" si="25"/>
        <v>-0.73838344804203326</v>
      </c>
      <c r="AB155" s="43">
        <f t="shared" si="26"/>
        <v>2.1191195326146506</v>
      </c>
      <c r="AC155" s="43">
        <f t="shared" si="27"/>
        <v>1.2928238379867913</v>
      </c>
      <c r="AD155" s="43">
        <f t="shared" si="28"/>
        <v>0.15651961561712116</v>
      </c>
      <c r="AE155" s="43">
        <f t="shared" si="29"/>
        <v>-0.15795398935775662</v>
      </c>
      <c r="AF155" s="43">
        <f t="shared" si="30"/>
        <v>1.065539158281408</v>
      </c>
      <c r="AG155" s="47">
        <f t="shared" si="31"/>
        <v>-1.45301661067444</v>
      </c>
    </row>
    <row r="156" spans="2:33" x14ac:dyDescent="0.35">
      <c r="B156" s="32">
        <v>0.25</v>
      </c>
      <c r="C156" s="33">
        <v>4</v>
      </c>
      <c r="D156" s="33">
        <v>1.597</v>
      </c>
      <c r="E156" s="33">
        <v>0.126</v>
      </c>
      <c r="F156" s="33">
        <v>-4.0000000000000001E-3</v>
      </c>
      <c r="G156" s="33">
        <v>1.38</v>
      </c>
      <c r="H156" s="33">
        <v>81</v>
      </c>
      <c r="I156" s="36">
        <v>404</v>
      </c>
      <c r="J156" s="33">
        <v>10.9</v>
      </c>
      <c r="K156" s="33">
        <v>78.63</v>
      </c>
      <c r="L156" s="33">
        <v>5.09</v>
      </c>
      <c r="M156" s="33" t="s">
        <v>343</v>
      </c>
      <c r="N156" s="33" t="s">
        <v>348</v>
      </c>
      <c r="O156" s="35" t="s">
        <v>352</v>
      </c>
      <c r="W156" s="42">
        <f t="shared" si="32"/>
        <v>-0.50558832903905038</v>
      </c>
      <c r="X156" s="43">
        <f t="shared" si="22"/>
        <v>-1.2388698783830838</v>
      </c>
      <c r="Y156" s="43">
        <f t="shared" si="23"/>
        <v>-0.96216297594276701</v>
      </c>
      <c r="Z156" s="43">
        <f t="shared" si="24"/>
        <v>0.12854175933878684</v>
      </c>
      <c r="AA156" s="43">
        <f t="shared" si="25"/>
        <v>-0.1482256735846447</v>
      </c>
      <c r="AB156" s="43">
        <f t="shared" si="26"/>
        <v>2.6740655734333458</v>
      </c>
      <c r="AC156" s="43">
        <f t="shared" si="27"/>
        <v>0.99394520877479131</v>
      </c>
      <c r="AD156" s="43">
        <f t="shared" si="28"/>
        <v>1.0449176432683467</v>
      </c>
      <c r="AE156" s="43">
        <f t="shared" si="29"/>
        <v>-0.28760364895944457</v>
      </c>
      <c r="AF156" s="43">
        <f t="shared" si="30"/>
        <v>0.91448571438710513</v>
      </c>
      <c r="AG156" s="47">
        <f t="shared" si="31"/>
        <v>-1.1890903501532117</v>
      </c>
    </row>
    <row r="157" spans="2:33" x14ac:dyDescent="0.35">
      <c r="B157" s="32">
        <v>0.25</v>
      </c>
      <c r="C157" s="33">
        <v>4</v>
      </c>
      <c r="D157" s="33">
        <v>1.742</v>
      </c>
      <c r="E157" s="33">
        <v>0.14699999999999999</v>
      </c>
      <c r="F157" s="33">
        <v>-5.0000000000000001E-3</v>
      </c>
      <c r="G157" s="33">
        <v>1.23</v>
      </c>
      <c r="H157" s="33">
        <v>86</v>
      </c>
      <c r="I157" s="36">
        <v>481</v>
      </c>
      <c r="J157" s="33">
        <v>12.98</v>
      </c>
      <c r="K157" s="33">
        <v>75.959999999999994</v>
      </c>
      <c r="L157" s="33">
        <v>4.9800000000000004</v>
      </c>
      <c r="M157" s="33" t="s">
        <v>343</v>
      </c>
      <c r="N157" s="33" t="s">
        <v>348</v>
      </c>
      <c r="O157" s="35" t="s">
        <v>352</v>
      </c>
      <c r="W157" s="42">
        <f t="shared" si="32"/>
        <v>-0.50558832903905038</v>
      </c>
      <c r="X157" s="43">
        <f t="shared" si="22"/>
        <v>-1.2388698783830838</v>
      </c>
      <c r="Y157" s="43">
        <f t="shared" si="23"/>
        <v>-3.7812654495872739E-3</v>
      </c>
      <c r="Z157" s="43">
        <f t="shared" si="24"/>
        <v>1.3452420599983503</v>
      </c>
      <c r="AA157" s="43">
        <f t="shared" si="25"/>
        <v>-0.73838344804203326</v>
      </c>
      <c r="AB157" s="43">
        <f t="shared" si="26"/>
        <v>1.9803830224099765</v>
      </c>
      <c r="AC157" s="43">
        <f t="shared" si="27"/>
        <v>1.4920762574614581</v>
      </c>
      <c r="AD157" s="43">
        <f t="shared" si="28"/>
        <v>2.2403720051018334</v>
      </c>
      <c r="AE157" s="43">
        <f t="shared" si="29"/>
        <v>1.3978419258624974</v>
      </c>
      <c r="AF157" s="43">
        <f t="shared" si="30"/>
        <v>-0.17554859695825595</v>
      </c>
      <c r="AG157" s="47">
        <f t="shared" si="31"/>
        <v>-1.2598998346832968</v>
      </c>
    </row>
    <row r="158" spans="2:33" x14ac:dyDescent="0.35">
      <c r="B158" s="32">
        <v>0.2</v>
      </c>
      <c r="C158" s="33">
        <v>7</v>
      </c>
      <c r="D158" s="33">
        <v>2.1579999999999999</v>
      </c>
      <c r="E158" s="33">
        <v>0.159</v>
      </c>
      <c r="F158" s="33">
        <v>-3.0000000000000001E-3</v>
      </c>
      <c r="G158" s="33">
        <v>1.1100000000000001</v>
      </c>
      <c r="H158" s="33">
        <v>71</v>
      </c>
      <c r="I158" s="36">
        <v>335.24590000000001</v>
      </c>
      <c r="J158" s="33">
        <v>9.59</v>
      </c>
      <c r="K158" s="33">
        <v>78.45</v>
      </c>
      <c r="L158" s="33">
        <v>7.13</v>
      </c>
      <c r="M158" s="33" t="s">
        <v>343</v>
      </c>
      <c r="N158" s="33" t="s">
        <v>348</v>
      </c>
      <c r="O158" s="35" t="s">
        <v>351</v>
      </c>
      <c r="W158" s="42">
        <f t="shared" si="32"/>
        <v>-1.4658488479736378</v>
      </c>
      <c r="X158" s="43">
        <f t="shared" si="22"/>
        <v>0.89540114607495613</v>
      </c>
      <c r="Y158" s="43">
        <f t="shared" si="23"/>
        <v>2.7457828143101555</v>
      </c>
      <c r="Z158" s="43">
        <f t="shared" si="24"/>
        <v>2.0404993746609588</v>
      </c>
      <c r="AA158" s="43">
        <f t="shared" si="25"/>
        <v>0.44193210087274387</v>
      </c>
      <c r="AB158" s="43">
        <f t="shared" si="26"/>
        <v>1.4254369815912811</v>
      </c>
      <c r="AC158" s="43">
        <f t="shared" si="27"/>
        <v>-2.3168885985421091E-3</v>
      </c>
      <c r="AD158" s="43">
        <f t="shared" si="28"/>
        <v>-2.2515976717831766E-2</v>
      </c>
      <c r="AE158" s="43">
        <f t="shared" si="29"/>
        <v>-1.3491102369482642</v>
      </c>
      <c r="AF158" s="43">
        <f t="shared" si="30"/>
        <v>0.84100025519528609</v>
      </c>
      <c r="AG158" s="47">
        <f t="shared" si="31"/>
        <v>0.12410372658655804</v>
      </c>
    </row>
    <row r="159" spans="2:33" x14ac:dyDescent="0.35">
      <c r="B159" s="32">
        <v>0.3</v>
      </c>
      <c r="C159" s="33">
        <v>6.4</v>
      </c>
      <c r="D159" s="33">
        <v>1.758</v>
      </c>
      <c r="E159" s="33">
        <v>0.111</v>
      </c>
      <c r="F159" s="33">
        <v>-3.0000000000000001E-3</v>
      </c>
      <c r="G159" s="33">
        <v>0.69</v>
      </c>
      <c r="H159" s="33">
        <v>84</v>
      </c>
      <c r="I159" s="36">
        <v>269.34989999999999</v>
      </c>
      <c r="J159" s="33">
        <v>14.22</v>
      </c>
      <c r="K159" s="33">
        <v>70.09</v>
      </c>
      <c r="L159" s="33">
        <v>10.47</v>
      </c>
      <c r="M159" s="33" t="s">
        <v>343</v>
      </c>
      <c r="N159" s="33" t="s">
        <v>348</v>
      </c>
      <c r="O159" s="35" t="s">
        <v>351</v>
      </c>
      <c r="W159" s="42">
        <f t="shared" si="32"/>
        <v>0.45467218989553698</v>
      </c>
      <c r="X159" s="43">
        <f t="shared" si="22"/>
        <v>0.46854694118334839</v>
      </c>
      <c r="Y159" s="43">
        <f t="shared" si="23"/>
        <v>0.10197119915655678</v>
      </c>
      <c r="Z159" s="43">
        <f t="shared" si="24"/>
        <v>-0.74052988398947306</v>
      </c>
      <c r="AA159" s="43">
        <f t="shared" si="25"/>
        <v>0.44193210087274387</v>
      </c>
      <c r="AB159" s="43">
        <f t="shared" si="26"/>
        <v>-0.51687416127415509</v>
      </c>
      <c r="AC159" s="43">
        <f t="shared" si="27"/>
        <v>1.2928238379867913</v>
      </c>
      <c r="AD159" s="43">
        <f t="shared" si="28"/>
        <v>-1.0455765043461367</v>
      </c>
      <c r="AE159" s="43">
        <f t="shared" si="29"/>
        <v>2.4026267877755783</v>
      </c>
      <c r="AF159" s="43">
        <f t="shared" si="30"/>
        <v>-2.5719910717137822</v>
      </c>
      <c r="AG159" s="47">
        <f t="shared" si="31"/>
        <v>2.2741371659546128</v>
      </c>
    </row>
    <row r="160" spans="2:33" x14ac:dyDescent="0.35">
      <c r="B160" s="32">
        <v>0.24</v>
      </c>
      <c r="C160" s="33">
        <v>4</v>
      </c>
      <c r="D160" s="33">
        <v>1.6240000000000001</v>
      </c>
      <c r="E160" s="33">
        <v>0.10199999999999999</v>
      </c>
      <c r="F160" s="33">
        <v>-4.0000000000000001E-3</v>
      </c>
      <c r="G160" s="33">
        <v>0.79</v>
      </c>
      <c r="H160" s="33">
        <v>87</v>
      </c>
      <c r="I160" s="36">
        <v>294.0609</v>
      </c>
      <c r="J160" s="33">
        <v>12.52</v>
      </c>
      <c r="K160" s="33">
        <v>74.819999999999993</v>
      </c>
      <c r="L160" s="33">
        <v>7.5</v>
      </c>
      <c r="M160" s="33" t="s">
        <v>343</v>
      </c>
      <c r="N160" s="33" t="s">
        <v>349</v>
      </c>
      <c r="O160" s="35" t="s">
        <v>350</v>
      </c>
      <c r="W160" s="42">
        <f t="shared" si="32"/>
        <v>-0.6976404328259681</v>
      </c>
      <c r="X160" s="43">
        <f t="shared" si="22"/>
        <v>-1.2388698783830838</v>
      </c>
      <c r="Y160" s="43">
        <f t="shared" si="23"/>
        <v>-0.78370569191989825</v>
      </c>
      <c r="Z160" s="43">
        <f t="shared" si="24"/>
        <v>-1.2619728699864294</v>
      </c>
      <c r="AA160" s="43">
        <f t="shared" si="25"/>
        <v>-0.1482256735846447</v>
      </c>
      <c r="AB160" s="43">
        <f t="shared" si="26"/>
        <v>-5.4419127258574791E-2</v>
      </c>
      <c r="AC160" s="43">
        <f t="shared" si="27"/>
        <v>1.5917024671987914</v>
      </c>
      <c r="AD160" s="43">
        <f t="shared" si="28"/>
        <v>-0.66192880648552221</v>
      </c>
      <c r="AE160" s="43">
        <f t="shared" si="29"/>
        <v>1.0250991545076442</v>
      </c>
      <c r="AF160" s="43">
        <f t="shared" si="30"/>
        <v>-0.64095650517312919</v>
      </c>
      <c r="AG160" s="47">
        <f t="shared" si="31"/>
        <v>0.36228108364230066</v>
      </c>
    </row>
    <row r="161" spans="2:33" x14ac:dyDescent="0.35">
      <c r="B161" s="32">
        <v>0.24</v>
      </c>
      <c r="C161" s="33">
        <v>5</v>
      </c>
      <c r="D161" s="33">
        <v>1.621</v>
      </c>
      <c r="E161" s="33">
        <v>0.126</v>
      </c>
      <c r="F161" s="33">
        <v>-4.0000000000000001E-3</v>
      </c>
      <c r="G161" s="33">
        <v>1.44</v>
      </c>
      <c r="H161" s="33">
        <v>79</v>
      </c>
      <c r="I161" s="36">
        <v>379.72570000000002</v>
      </c>
      <c r="J161" s="33">
        <v>10.85</v>
      </c>
      <c r="K161" s="33">
        <v>78.59</v>
      </c>
      <c r="L161" s="33">
        <v>5.14</v>
      </c>
      <c r="M161" s="33" t="s">
        <v>343</v>
      </c>
      <c r="N161" s="33" t="s">
        <v>348</v>
      </c>
      <c r="O161" s="35" t="s">
        <v>352</v>
      </c>
      <c r="W161" s="42">
        <f t="shared" si="32"/>
        <v>-0.6976404328259681</v>
      </c>
      <c r="X161" s="43">
        <f t="shared" si="22"/>
        <v>-0.52744620356373717</v>
      </c>
      <c r="Y161" s="43">
        <f t="shared" si="23"/>
        <v>-0.80353427903355101</v>
      </c>
      <c r="Z161" s="43">
        <f t="shared" si="24"/>
        <v>0.12854175933878684</v>
      </c>
      <c r="AA161" s="43">
        <f t="shared" si="25"/>
        <v>-0.1482256735846447</v>
      </c>
      <c r="AB161" s="43">
        <f t="shared" si="26"/>
        <v>2.9515385938426939</v>
      </c>
      <c r="AC161" s="43">
        <f t="shared" si="27"/>
        <v>0.79469278930012466</v>
      </c>
      <c r="AD161" s="43">
        <f t="shared" si="28"/>
        <v>0.66804987943127403</v>
      </c>
      <c r="AE161" s="43">
        <f t="shared" si="29"/>
        <v>-0.32811916758497262</v>
      </c>
      <c r="AF161" s="43">
        <f t="shared" si="30"/>
        <v>0.89815561234448127</v>
      </c>
      <c r="AG161" s="47">
        <f t="shared" si="31"/>
        <v>-1.1569042208213547</v>
      </c>
    </row>
    <row r="162" spans="2:33" x14ac:dyDescent="0.35">
      <c r="B162" s="32">
        <v>0.26</v>
      </c>
      <c r="C162" s="33">
        <v>4.5999999999999996</v>
      </c>
      <c r="D162" s="33">
        <v>1.661</v>
      </c>
      <c r="E162" s="33">
        <v>0.122</v>
      </c>
      <c r="F162" s="33">
        <v>-4.0000000000000001E-3</v>
      </c>
      <c r="G162" s="33">
        <v>1</v>
      </c>
      <c r="H162" s="33">
        <v>82</v>
      </c>
      <c r="I162" s="36">
        <v>365.72280000000001</v>
      </c>
      <c r="J162" s="33">
        <v>11.68</v>
      </c>
      <c r="K162" s="33">
        <v>76.81</v>
      </c>
      <c r="L162" s="33">
        <v>6.19</v>
      </c>
      <c r="M162" s="33" t="s">
        <v>343</v>
      </c>
      <c r="N162" s="33" t="s">
        <v>349</v>
      </c>
      <c r="O162" s="35" t="s">
        <v>350</v>
      </c>
      <c r="W162" s="42">
        <f t="shared" si="32"/>
        <v>-0.31353622525213271</v>
      </c>
      <c r="X162" s="43">
        <f t="shared" si="22"/>
        <v>-0.81201567349147608</v>
      </c>
      <c r="Y162" s="43">
        <f t="shared" si="23"/>
        <v>-0.53915311751819084</v>
      </c>
      <c r="Z162" s="43">
        <f t="shared" si="24"/>
        <v>-0.1032106788820827</v>
      </c>
      <c r="AA162" s="43">
        <f t="shared" si="25"/>
        <v>-0.1482256735846447</v>
      </c>
      <c r="AB162" s="43">
        <f t="shared" si="26"/>
        <v>0.91673644417414279</v>
      </c>
      <c r="AC162" s="43">
        <f t="shared" si="27"/>
        <v>1.0935714185121246</v>
      </c>
      <c r="AD162" s="43">
        <f t="shared" si="28"/>
        <v>0.45064951731025915</v>
      </c>
      <c r="AE162" s="43">
        <f t="shared" si="29"/>
        <v>0.34443844159878312</v>
      </c>
      <c r="AF162" s="43">
        <f t="shared" si="30"/>
        <v>0.17146607144757386</v>
      </c>
      <c r="AG162" s="47">
        <f t="shared" si="31"/>
        <v>-0.48099550485235509</v>
      </c>
    </row>
    <row r="163" spans="2:33" x14ac:dyDescent="0.35">
      <c r="B163" s="32">
        <v>0.33</v>
      </c>
      <c r="C163" s="33">
        <v>6.6</v>
      </c>
      <c r="D163" s="33">
        <v>1.843</v>
      </c>
      <c r="E163" s="33">
        <v>0.13400000000000001</v>
      </c>
      <c r="F163" s="33">
        <v>-2E-3</v>
      </c>
      <c r="G163" s="33">
        <v>1.0900000000000001</v>
      </c>
      <c r="H163" s="33">
        <v>73</v>
      </c>
      <c r="I163" s="36">
        <v>343.48289999999997</v>
      </c>
      <c r="J163" s="33">
        <v>12.4</v>
      </c>
      <c r="K163" s="33">
        <v>73.180000000000007</v>
      </c>
      <c r="L163" s="33">
        <v>9.31</v>
      </c>
      <c r="M163" s="33" t="s">
        <v>343</v>
      </c>
      <c r="N163" s="33" t="s">
        <v>349</v>
      </c>
      <c r="O163" s="35" t="s">
        <v>351</v>
      </c>
      <c r="W163" s="42">
        <f t="shared" si="32"/>
        <v>1.0308285012562901</v>
      </c>
      <c r="X163" s="43">
        <f t="shared" si="22"/>
        <v>0.61083167614721723</v>
      </c>
      <c r="Y163" s="43">
        <f t="shared" si="23"/>
        <v>0.66378116737669635</v>
      </c>
      <c r="Z163" s="43">
        <f t="shared" si="24"/>
        <v>0.59204663578052585</v>
      </c>
      <c r="AA163" s="43">
        <f t="shared" si="25"/>
        <v>1.0320898753301324</v>
      </c>
      <c r="AB163" s="43">
        <f t="shared" si="26"/>
        <v>1.3329459747881651</v>
      </c>
      <c r="AC163" s="43">
        <f t="shared" si="27"/>
        <v>0.19693553087612459</v>
      </c>
      <c r="AD163" s="43">
        <f t="shared" si="28"/>
        <v>0.1053665892357058</v>
      </c>
      <c r="AE163" s="43">
        <f t="shared" si="29"/>
        <v>0.92786190980637895</v>
      </c>
      <c r="AF163" s="43">
        <f t="shared" si="30"/>
        <v>-1.3104906889208356</v>
      </c>
      <c r="AG163" s="47">
        <f t="shared" si="31"/>
        <v>1.5274189654555279</v>
      </c>
    </row>
    <row r="164" spans="2:33" x14ac:dyDescent="0.35">
      <c r="B164" s="32">
        <v>0.3</v>
      </c>
      <c r="C164" s="33">
        <v>5</v>
      </c>
      <c r="D164" s="33">
        <v>1.573</v>
      </c>
      <c r="E164" s="33">
        <v>0.123</v>
      </c>
      <c r="F164" s="33">
        <v>-5.0000000000000001E-3</v>
      </c>
      <c r="G164" s="33">
        <v>1.34</v>
      </c>
      <c r="H164" s="33">
        <v>82</v>
      </c>
      <c r="I164" s="36">
        <v>383.02049999999997</v>
      </c>
      <c r="J164" s="33">
        <v>10.79</v>
      </c>
      <c r="K164" s="33">
        <v>78.33</v>
      </c>
      <c r="L164" s="33">
        <v>5.35</v>
      </c>
      <c r="M164" s="33" t="s">
        <v>343</v>
      </c>
      <c r="N164" s="33" t="s">
        <v>348</v>
      </c>
      <c r="O164" s="35" t="s">
        <v>352</v>
      </c>
      <c r="W164" s="42">
        <f t="shared" si="32"/>
        <v>0.45467218989553698</v>
      </c>
      <c r="X164" s="43">
        <f t="shared" si="22"/>
        <v>-0.52744620356373717</v>
      </c>
      <c r="Y164" s="43">
        <f t="shared" si="23"/>
        <v>-1.1207916728519831</v>
      </c>
      <c r="Z164" s="43">
        <f t="shared" si="24"/>
        <v>-4.5272569326865311E-2</v>
      </c>
      <c r="AA164" s="43">
        <f t="shared" si="25"/>
        <v>-0.73838344804203326</v>
      </c>
      <c r="AB164" s="43">
        <f t="shared" si="26"/>
        <v>2.4890835598271148</v>
      </c>
      <c r="AC164" s="43">
        <f t="shared" si="27"/>
        <v>1.0935714185121246</v>
      </c>
      <c r="AD164" s="43">
        <f t="shared" si="28"/>
        <v>0.71920290581268853</v>
      </c>
      <c r="AE164" s="43">
        <f t="shared" si="29"/>
        <v>-0.37673778993560597</v>
      </c>
      <c r="AF164" s="43">
        <f t="shared" si="30"/>
        <v>0.79200994906740285</v>
      </c>
      <c r="AG164" s="47">
        <f t="shared" si="31"/>
        <v>-1.0217224776275549</v>
      </c>
    </row>
    <row r="165" spans="2:33" x14ac:dyDescent="0.35">
      <c r="B165" s="32">
        <v>0.2</v>
      </c>
      <c r="C165" s="33">
        <v>5</v>
      </c>
      <c r="D165" s="33">
        <v>1.52</v>
      </c>
      <c r="E165" s="33">
        <v>0.08</v>
      </c>
      <c r="F165" s="33">
        <v>-2E-3</v>
      </c>
      <c r="G165" s="33">
        <v>0.46</v>
      </c>
      <c r="H165" s="33">
        <v>86</v>
      </c>
      <c r="I165" s="36">
        <v>253.6996</v>
      </c>
      <c r="J165" s="33">
        <v>14.38</v>
      </c>
      <c r="K165" s="33">
        <v>71.31</v>
      </c>
      <c r="L165" s="33">
        <v>9.4</v>
      </c>
      <c r="M165" s="33" t="s">
        <v>343</v>
      </c>
      <c r="N165" s="33" t="s">
        <v>348</v>
      </c>
      <c r="O165" s="35" t="s">
        <v>352</v>
      </c>
      <c r="W165" s="42">
        <f t="shared" si="32"/>
        <v>-1.4658488479736378</v>
      </c>
      <c r="X165" s="43">
        <f t="shared" si="22"/>
        <v>-0.52744620356373717</v>
      </c>
      <c r="Y165" s="43">
        <f t="shared" si="23"/>
        <v>-1.4710967118598346</v>
      </c>
      <c r="Z165" s="43">
        <f t="shared" si="24"/>
        <v>-2.5366112802012104</v>
      </c>
      <c r="AA165" s="43">
        <f t="shared" si="25"/>
        <v>1.0320898753301324</v>
      </c>
      <c r="AB165" s="43">
        <f t="shared" si="26"/>
        <v>-1.5805207395099885</v>
      </c>
      <c r="AC165" s="43">
        <f t="shared" si="27"/>
        <v>1.4920762574614581</v>
      </c>
      <c r="AD165" s="43">
        <f t="shared" si="28"/>
        <v>-1.2885533796578588</v>
      </c>
      <c r="AE165" s="43">
        <f t="shared" si="29"/>
        <v>2.5322764473772663</v>
      </c>
      <c r="AF165" s="43">
        <f t="shared" si="30"/>
        <v>-2.0739229594136557</v>
      </c>
      <c r="AG165" s="47">
        <f t="shared" si="31"/>
        <v>1.5853539982528706</v>
      </c>
    </row>
    <row r="166" spans="2:33" x14ac:dyDescent="0.35">
      <c r="B166" s="32">
        <v>0.26</v>
      </c>
      <c r="C166" s="33">
        <v>5.6</v>
      </c>
      <c r="D166" s="33">
        <v>1.6819999999999999</v>
      </c>
      <c r="E166" s="33">
        <v>0.13</v>
      </c>
      <c r="F166" s="33">
        <v>-4.0000000000000001E-3</v>
      </c>
      <c r="G166" s="33">
        <v>1.03</v>
      </c>
      <c r="H166" s="33">
        <v>83</v>
      </c>
      <c r="I166" s="36">
        <v>398.67079999999999</v>
      </c>
      <c r="J166" s="33">
        <v>11.17</v>
      </c>
      <c r="K166" s="33">
        <v>78.260000000000005</v>
      </c>
      <c r="L166" s="33">
        <v>5.0999999999999996</v>
      </c>
      <c r="M166" s="33" t="s">
        <v>343</v>
      </c>
      <c r="N166" s="33" t="s">
        <v>349</v>
      </c>
      <c r="O166" s="35" t="s">
        <v>350</v>
      </c>
      <c r="W166" s="42">
        <f t="shared" si="32"/>
        <v>-0.31353622525213271</v>
      </c>
      <c r="X166" s="43">
        <f t="shared" si="22"/>
        <v>-0.10059199867212944</v>
      </c>
      <c r="Y166" s="43">
        <f t="shared" si="23"/>
        <v>-0.4003530077226275</v>
      </c>
      <c r="Z166" s="43">
        <f t="shared" si="24"/>
        <v>0.36029419755965636</v>
      </c>
      <c r="AA166" s="43">
        <f t="shared" si="25"/>
        <v>-0.1482256735846447</v>
      </c>
      <c r="AB166" s="43">
        <f t="shared" si="26"/>
        <v>1.0554729543788168</v>
      </c>
      <c r="AC166" s="43">
        <f t="shared" si="27"/>
        <v>1.1931976282494581</v>
      </c>
      <c r="AD166" s="43">
        <f t="shared" si="28"/>
        <v>0.96217978112441116</v>
      </c>
      <c r="AE166" s="43">
        <f t="shared" si="29"/>
        <v>-6.8819848381596702E-2</v>
      </c>
      <c r="AF166" s="43">
        <f t="shared" si="30"/>
        <v>0.76343227049280826</v>
      </c>
      <c r="AG166" s="47">
        <f t="shared" si="31"/>
        <v>-1.1826531242868403</v>
      </c>
    </row>
    <row r="167" spans="2:33" x14ac:dyDescent="0.35">
      <c r="B167" s="32">
        <v>0.27</v>
      </c>
      <c r="C167" s="33">
        <v>4.0999999999999996</v>
      </c>
      <c r="D167" s="33">
        <v>1.5640000000000001</v>
      </c>
      <c r="E167" s="33">
        <v>0.123</v>
      </c>
      <c r="F167" s="33">
        <v>-4.0000000000000001E-3</v>
      </c>
      <c r="G167" s="33">
        <v>1.1000000000000001</v>
      </c>
      <c r="H167" s="33">
        <v>88</v>
      </c>
      <c r="I167" s="36">
        <v>420.08699999999999</v>
      </c>
      <c r="J167" s="33">
        <v>11.34</v>
      </c>
      <c r="K167" s="33">
        <v>78.16</v>
      </c>
      <c r="L167" s="33">
        <v>4.99</v>
      </c>
      <c r="M167" s="33" t="s">
        <v>343</v>
      </c>
      <c r="N167" s="33" t="s">
        <v>348</v>
      </c>
      <c r="O167" s="35" t="s">
        <v>352</v>
      </c>
      <c r="W167" s="42">
        <f t="shared" si="32"/>
        <v>-0.12148412146521501</v>
      </c>
      <c r="X167" s="43">
        <f t="shared" si="22"/>
        <v>-1.1677275109011493</v>
      </c>
      <c r="Y167" s="43">
        <f t="shared" si="23"/>
        <v>-1.1802774341929385</v>
      </c>
      <c r="Z167" s="43">
        <f t="shared" si="24"/>
        <v>-4.5272569326865311E-2</v>
      </c>
      <c r="AA167" s="43">
        <f t="shared" si="25"/>
        <v>-0.1482256735846447</v>
      </c>
      <c r="AB167" s="43">
        <f t="shared" si="26"/>
        <v>1.3791914781897232</v>
      </c>
      <c r="AC167" s="43">
        <f t="shared" si="27"/>
        <v>1.6913286769361247</v>
      </c>
      <c r="AD167" s="43">
        <f t="shared" si="28"/>
        <v>1.2946744526036102</v>
      </c>
      <c r="AE167" s="43">
        <f t="shared" si="29"/>
        <v>6.8932914945196572E-2</v>
      </c>
      <c r="AF167" s="43">
        <f t="shared" si="30"/>
        <v>0.72260701538623695</v>
      </c>
      <c r="AG167" s="47">
        <f t="shared" si="31"/>
        <v>-1.2534626088169256</v>
      </c>
    </row>
    <row r="168" spans="2:33" x14ac:dyDescent="0.35">
      <c r="B168" s="32">
        <v>0.35</v>
      </c>
      <c r="C168" s="33">
        <v>5.4</v>
      </c>
      <c r="D168" s="33">
        <v>1.8380000000000001</v>
      </c>
      <c r="E168" s="33">
        <v>0.13800000000000001</v>
      </c>
      <c r="F168" s="33">
        <v>-2E-3</v>
      </c>
      <c r="G168" s="33">
        <v>1.1100000000000001</v>
      </c>
      <c r="H168" s="33">
        <v>79</v>
      </c>
      <c r="I168" s="36">
        <v>291.58979999999997</v>
      </c>
      <c r="J168" s="33">
        <v>13.44</v>
      </c>
      <c r="K168" s="33">
        <v>70.78</v>
      </c>
      <c r="L168" s="33">
        <v>10.58</v>
      </c>
      <c r="M168" s="33" t="s">
        <v>343</v>
      </c>
      <c r="N168" s="33" t="s">
        <v>348</v>
      </c>
      <c r="O168" s="35" t="s">
        <v>351</v>
      </c>
      <c r="W168" s="42">
        <f t="shared" si="32"/>
        <v>1.4149327088301242</v>
      </c>
      <c r="X168" s="43">
        <f t="shared" si="22"/>
        <v>-0.24287673363599827</v>
      </c>
      <c r="Y168" s="43">
        <f t="shared" si="23"/>
        <v>0.63073352218727707</v>
      </c>
      <c r="Z168" s="43">
        <f t="shared" si="24"/>
        <v>0.8237990740013954</v>
      </c>
      <c r="AA168" s="43">
        <f t="shared" si="25"/>
        <v>1.0320898753301324</v>
      </c>
      <c r="AB168" s="43">
        <f t="shared" si="26"/>
        <v>1.4254369815912811</v>
      </c>
      <c r="AC168" s="43">
        <f t="shared" si="27"/>
        <v>0.79469278930012466</v>
      </c>
      <c r="AD168" s="43">
        <f t="shared" si="28"/>
        <v>-0.70029357627158417</v>
      </c>
      <c r="AE168" s="43">
        <f t="shared" si="29"/>
        <v>1.7705846972173491</v>
      </c>
      <c r="AF168" s="43">
        <f t="shared" si="30"/>
        <v>-2.2902968114784654</v>
      </c>
      <c r="AG168" s="47">
        <f t="shared" si="31"/>
        <v>2.3449466504846979</v>
      </c>
    </row>
    <row r="169" spans="2:33" x14ac:dyDescent="0.35">
      <c r="B169" s="32">
        <v>0.27</v>
      </c>
      <c r="C169" s="33">
        <v>5.5</v>
      </c>
      <c r="D169" s="33">
        <v>1.83</v>
      </c>
      <c r="E169" s="33">
        <v>0.14299999999999999</v>
      </c>
      <c r="F169" s="33">
        <v>-3.0000000000000001E-3</v>
      </c>
      <c r="G169" s="33">
        <v>1.03</v>
      </c>
      <c r="H169" s="33">
        <v>79</v>
      </c>
      <c r="I169" s="36">
        <v>373.95979999999997</v>
      </c>
      <c r="J169" s="33">
        <v>11.56</v>
      </c>
      <c r="K169" s="33">
        <v>75.66</v>
      </c>
      <c r="L169" s="33">
        <v>7.51</v>
      </c>
      <c r="M169" s="33" t="s">
        <v>343</v>
      </c>
      <c r="N169" s="33" t="s">
        <v>349</v>
      </c>
      <c r="O169" s="35" t="s">
        <v>350</v>
      </c>
      <c r="W169" s="42">
        <f t="shared" si="32"/>
        <v>-0.12148412146521501</v>
      </c>
      <c r="X169" s="43">
        <f t="shared" si="22"/>
        <v>-0.17173436615406384</v>
      </c>
      <c r="Y169" s="43">
        <f t="shared" si="23"/>
        <v>0.57785728988420504</v>
      </c>
      <c r="Z169" s="43">
        <f t="shared" si="24"/>
        <v>1.1134896217774808</v>
      </c>
      <c r="AA169" s="43">
        <f t="shared" si="25"/>
        <v>0.44193210087274387</v>
      </c>
      <c r="AB169" s="43">
        <f t="shared" si="26"/>
        <v>1.0554729543788168</v>
      </c>
      <c r="AC169" s="43">
        <f t="shared" si="27"/>
        <v>0.79469278930012466</v>
      </c>
      <c r="AD169" s="43">
        <f t="shared" si="28"/>
        <v>0.57853208326379668</v>
      </c>
      <c r="AE169" s="43">
        <f t="shared" si="29"/>
        <v>0.24720119689751788</v>
      </c>
      <c r="AF169" s="43">
        <f t="shared" si="30"/>
        <v>-0.2980243622779582</v>
      </c>
      <c r="AG169" s="47">
        <f t="shared" si="31"/>
        <v>0.3687183095086719</v>
      </c>
    </row>
    <row r="170" spans="2:33" x14ac:dyDescent="0.35">
      <c r="B170" s="32">
        <v>0.28999999999999998</v>
      </c>
      <c r="C170" s="33">
        <v>5.5</v>
      </c>
      <c r="D170" s="33">
        <v>1.722</v>
      </c>
      <c r="E170" s="33">
        <v>0.125</v>
      </c>
      <c r="F170" s="33">
        <v>-4.0000000000000001E-3</v>
      </c>
      <c r="G170" s="33">
        <v>1.32</v>
      </c>
      <c r="H170" s="33">
        <v>78</v>
      </c>
      <c r="I170" s="36">
        <v>295.70830000000001</v>
      </c>
      <c r="J170" s="33">
        <v>11.13</v>
      </c>
      <c r="K170" s="33">
        <v>77.760000000000005</v>
      </c>
      <c r="L170" s="33">
        <v>5.61</v>
      </c>
      <c r="M170" s="33" t="s">
        <v>343</v>
      </c>
      <c r="N170" s="33" t="s">
        <v>349</v>
      </c>
      <c r="O170" s="35" t="s">
        <v>350</v>
      </c>
      <c r="W170" s="42">
        <f t="shared" si="32"/>
        <v>0.26262008610861931</v>
      </c>
      <c r="X170" s="43">
        <f t="shared" si="22"/>
        <v>-0.17173436615406384</v>
      </c>
      <c r="Y170" s="43">
        <f t="shared" si="23"/>
        <v>-0.13597184620726735</v>
      </c>
      <c r="Z170" s="43">
        <f t="shared" si="24"/>
        <v>7.060364978356945E-2</v>
      </c>
      <c r="AA170" s="43">
        <f t="shared" si="25"/>
        <v>-0.1482256735846447</v>
      </c>
      <c r="AB170" s="43">
        <f t="shared" si="26"/>
        <v>2.3965925530239987</v>
      </c>
      <c r="AC170" s="43">
        <f t="shared" si="27"/>
        <v>0.69506657956279128</v>
      </c>
      <c r="AD170" s="43">
        <f t="shared" si="28"/>
        <v>-0.63635229329481446</v>
      </c>
      <c r="AE170" s="43">
        <f t="shared" si="29"/>
        <v>-0.10123226328201797</v>
      </c>
      <c r="AF170" s="43">
        <f t="shared" si="30"/>
        <v>0.55930599495996924</v>
      </c>
      <c r="AG170" s="47">
        <f t="shared" si="31"/>
        <v>-0.85435460510189754</v>
      </c>
    </row>
    <row r="171" spans="2:33" x14ac:dyDescent="0.35">
      <c r="B171" s="32">
        <v>0.28000000000000003</v>
      </c>
      <c r="C171" s="33">
        <v>6.1</v>
      </c>
      <c r="D171" s="33">
        <v>1.8220000000000001</v>
      </c>
      <c r="E171" s="33">
        <v>0.14399999999999999</v>
      </c>
      <c r="F171" s="33">
        <v>-4.0000000000000001E-3</v>
      </c>
      <c r="G171" s="33">
        <v>1.21</v>
      </c>
      <c r="H171" s="33">
        <v>75</v>
      </c>
      <c r="I171" s="36">
        <v>369.84129999999999</v>
      </c>
      <c r="J171" s="33">
        <v>11.89</v>
      </c>
      <c r="K171" s="33">
        <v>75.88</v>
      </c>
      <c r="L171" s="33">
        <v>6.42</v>
      </c>
      <c r="M171" s="33" t="s">
        <v>343</v>
      </c>
      <c r="N171" s="33" t="s">
        <v>349</v>
      </c>
      <c r="O171" s="35" t="s">
        <v>350</v>
      </c>
      <c r="W171" s="42">
        <f t="shared" si="32"/>
        <v>7.056798232170268E-2</v>
      </c>
      <c r="X171" s="43">
        <f t="shared" si="22"/>
        <v>0.2551198387375439</v>
      </c>
      <c r="Y171" s="43">
        <f t="shared" si="23"/>
        <v>0.524981057581133</v>
      </c>
      <c r="Z171" s="43">
        <f t="shared" si="24"/>
        <v>1.1714277313326982</v>
      </c>
      <c r="AA171" s="43">
        <f t="shared" si="25"/>
        <v>-0.1482256735846447</v>
      </c>
      <c r="AB171" s="43">
        <f t="shared" si="26"/>
        <v>1.8878920156068604</v>
      </c>
      <c r="AC171" s="43">
        <f t="shared" si="27"/>
        <v>0.39618795035079124</v>
      </c>
      <c r="AD171" s="43">
        <f t="shared" si="28"/>
        <v>0.51459080028702797</v>
      </c>
      <c r="AE171" s="43">
        <f t="shared" si="29"/>
        <v>0.51460361982599911</v>
      </c>
      <c r="AF171" s="43">
        <f t="shared" si="30"/>
        <v>-0.2082088010435095</v>
      </c>
      <c r="AG171" s="47">
        <f t="shared" si="31"/>
        <v>-0.33293930992581278</v>
      </c>
    </row>
    <row r="172" spans="2:33" x14ac:dyDescent="0.35">
      <c r="B172" s="32">
        <v>0.26</v>
      </c>
      <c r="C172" s="33">
        <v>4.5</v>
      </c>
      <c r="D172" s="33">
        <v>1.579</v>
      </c>
      <c r="E172" s="33">
        <v>0.126</v>
      </c>
      <c r="F172" s="33">
        <v>-3.0000000000000001E-3</v>
      </c>
      <c r="G172" s="33">
        <v>1.48</v>
      </c>
      <c r="H172" s="33">
        <v>85</v>
      </c>
      <c r="I172" s="36">
        <v>389</v>
      </c>
      <c r="J172" s="33">
        <v>11.01</v>
      </c>
      <c r="K172" s="33">
        <v>78.290000000000006</v>
      </c>
      <c r="L172" s="33">
        <v>5.3</v>
      </c>
      <c r="M172" s="33" t="s">
        <v>343</v>
      </c>
      <c r="N172" s="33" t="s">
        <v>348</v>
      </c>
      <c r="O172" s="35" t="s">
        <v>352</v>
      </c>
      <c r="W172" s="42">
        <f t="shared" si="32"/>
        <v>-0.31353622525213271</v>
      </c>
      <c r="X172" s="43">
        <f t="shared" si="22"/>
        <v>-0.88315804097341055</v>
      </c>
      <c r="Y172" s="43">
        <f t="shared" si="23"/>
        <v>-1.0811344986246791</v>
      </c>
      <c r="Z172" s="43">
        <f t="shared" si="24"/>
        <v>0.12854175933878684</v>
      </c>
      <c r="AA172" s="43">
        <f t="shared" si="25"/>
        <v>0.44193210087274387</v>
      </c>
      <c r="AB172" s="43">
        <f t="shared" si="26"/>
        <v>3.1365206074489262</v>
      </c>
      <c r="AC172" s="43">
        <f t="shared" si="27"/>
        <v>1.3924500477241246</v>
      </c>
      <c r="AD172" s="43">
        <f t="shared" si="28"/>
        <v>0.81203692343065437</v>
      </c>
      <c r="AE172" s="43">
        <f t="shared" si="29"/>
        <v>-0.19846950798328467</v>
      </c>
      <c r="AF172" s="43">
        <f t="shared" si="30"/>
        <v>0.77567984702477899</v>
      </c>
      <c r="AG172" s="47">
        <f t="shared" si="31"/>
        <v>-1.0539086069594119</v>
      </c>
    </row>
    <row r="173" spans="2:33" x14ac:dyDescent="0.35">
      <c r="B173" s="32">
        <v>0.27</v>
      </c>
      <c r="C173" s="33">
        <v>5.4</v>
      </c>
      <c r="D173" s="33">
        <v>1.8420000000000001</v>
      </c>
      <c r="E173" s="33">
        <v>0.14099999999999999</v>
      </c>
      <c r="F173" s="33">
        <v>-4.0000000000000001E-3</v>
      </c>
      <c r="G173" s="33">
        <v>0.89</v>
      </c>
      <c r="H173" s="33">
        <v>78</v>
      </c>
      <c r="I173" s="36">
        <v>359.95690000000002</v>
      </c>
      <c r="J173" s="33">
        <v>11.81</v>
      </c>
      <c r="K173" s="33">
        <v>75.28</v>
      </c>
      <c r="L173" s="33">
        <v>7.04</v>
      </c>
      <c r="M173" s="33" t="s">
        <v>343</v>
      </c>
      <c r="N173" s="33" t="s">
        <v>349</v>
      </c>
      <c r="O173" s="35" t="s">
        <v>350</v>
      </c>
      <c r="W173" s="42">
        <f t="shared" si="32"/>
        <v>-0.12148412146521501</v>
      </c>
      <c r="X173" s="43">
        <f t="shared" si="22"/>
        <v>-0.24287673363599827</v>
      </c>
      <c r="Y173" s="43">
        <f t="shared" si="23"/>
        <v>0.65717163833881309</v>
      </c>
      <c r="Z173" s="43">
        <f t="shared" si="24"/>
        <v>0.9976134026670459</v>
      </c>
      <c r="AA173" s="43">
        <f t="shared" si="25"/>
        <v>-0.1482256735846447</v>
      </c>
      <c r="AB173" s="43">
        <f t="shared" si="26"/>
        <v>0.40803590675700496</v>
      </c>
      <c r="AC173" s="43">
        <f t="shared" si="27"/>
        <v>0.69506657956279128</v>
      </c>
      <c r="AD173" s="43">
        <f t="shared" si="28"/>
        <v>0.36113172114278269</v>
      </c>
      <c r="AE173" s="43">
        <f t="shared" si="29"/>
        <v>0.44977879002515514</v>
      </c>
      <c r="AF173" s="43">
        <f t="shared" si="30"/>
        <v>-0.45316033168291403</v>
      </c>
      <c r="AG173" s="47">
        <f t="shared" si="31"/>
        <v>6.6168693789215347E-2</v>
      </c>
    </row>
    <row r="174" spans="2:33" x14ac:dyDescent="0.35">
      <c r="B174" s="32">
        <v>0.24</v>
      </c>
      <c r="C174" s="33">
        <v>7.9</v>
      </c>
      <c r="D174" s="33">
        <v>1.9370000000000001</v>
      </c>
      <c r="E174" s="33">
        <v>0.14499999999999999</v>
      </c>
      <c r="F174" s="33">
        <v>-4.0000000000000001E-3</v>
      </c>
      <c r="G174" s="33">
        <v>1.1599999999999999</v>
      </c>
      <c r="H174" s="33">
        <v>70</v>
      </c>
      <c r="I174" s="36">
        <v>348.42509999999999</v>
      </c>
      <c r="J174" s="33">
        <v>11</v>
      </c>
      <c r="K174" s="33">
        <v>76.84</v>
      </c>
      <c r="L174" s="33">
        <v>6.51</v>
      </c>
      <c r="M174" s="33" t="s">
        <v>343</v>
      </c>
      <c r="N174" s="33" t="s">
        <v>349</v>
      </c>
      <c r="O174" s="35" t="s">
        <v>350</v>
      </c>
      <c r="W174" s="42">
        <f t="shared" si="32"/>
        <v>-0.6976404328259681</v>
      </c>
      <c r="X174" s="43">
        <f t="shared" si="22"/>
        <v>1.5356824534123683</v>
      </c>
      <c r="Y174" s="43">
        <f t="shared" si="23"/>
        <v>1.2850768969377926</v>
      </c>
      <c r="Z174" s="43">
        <f t="shared" si="24"/>
        <v>1.2293658408879156</v>
      </c>
      <c r="AA174" s="43">
        <f t="shared" si="25"/>
        <v>-0.1482256735846447</v>
      </c>
      <c r="AB174" s="43">
        <f t="shared" si="26"/>
        <v>1.6566644985990702</v>
      </c>
      <c r="AC174" s="43">
        <f t="shared" si="27"/>
        <v>-0.10194309833587545</v>
      </c>
      <c r="AD174" s="43">
        <f t="shared" si="28"/>
        <v>0.18209612880782886</v>
      </c>
      <c r="AE174" s="43">
        <f t="shared" si="29"/>
        <v>-0.20657261170838997</v>
      </c>
      <c r="AF174" s="43">
        <f t="shared" si="30"/>
        <v>0.18371364797954468</v>
      </c>
      <c r="AG174" s="47">
        <f t="shared" si="31"/>
        <v>-0.27500427712847009</v>
      </c>
    </row>
    <row r="175" spans="2:33" x14ac:dyDescent="0.35">
      <c r="B175" s="32">
        <v>0.23</v>
      </c>
      <c r="C175" s="33">
        <v>6.7</v>
      </c>
      <c r="D175" s="33">
        <v>1.8620000000000001</v>
      </c>
      <c r="E175" s="33">
        <v>0.14799999999999999</v>
      </c>
      <c r="F175" s="33">
        <v>-2E-3</v>
      </c>
      <c r="G175" s="33">
        <v>1.04</v>
      </c>
      <c r="H175" s="33">
        <v>70</v>
      </c>
      <c r="I175" s="36">
        <v>376.43090000000001</v>
      </c>
      <c r="J175" s="33">
        <v>10.55</v>
      </c>
      <c r="K175" s="33">
        <v>77.12</v>
      </c>
      <c r="L175" s="33">
        <v>7.37</v>
      </c>
      <c r="M175" s="33" t="s">
        <v>343</v>
      </c>
      <c r="N175" s="33" t="s">
        <v>349</v>
      </c>
      <c r="O175" s="35" t="s">
        <v>351</v>
      </c>
      <c r="W175" s="42">
        <f t="shared" si="32"/>
        <v>-0.88969253661288517</v>
      </c>
      <c r="X175" s="43">
        <f t="shared" si="22"/>
        <v>0.68197404362915226</v>
      </c>
      <c r="Y175" s="43">
        <f t="shared" si="23"/>
        <v>0.78936221909649318</v>
      </c>
      <c r="Z175" s="43">
        <f t="shared" si="24"/>
        <v>1.4031801695535677</v>
      </c>
      <c r="AA175" s="43">
        <f t="shared" si="25"/>
        <v>1.0320898753301324</v>
      </c>
      <c r="AB175" s="43">
        <f t="shared" si="26"/>
        <v>1.1017184577803749</v>
      </c>
      <c r="AC175" s="43">
        <f t="shared" si="27"/>
        <v>-0.10194309833587545</v>
      </c>
      <c r="AD175" s="43">
        <f t="shared" si="28"/>
        <v>0.61689685304985864</v>
      </c>
      <c r="AE175" s="43">
        <f t="shared" si="29"/>
        <v>-0.57121227933813645</v>
      </c>
      <c r="AF175" s="43">
        <f t="shared" si="30"/>
        <v>0.298024362277935</v>
      </c>
      <c r="AG175" s="47">
        <f t="shared" si="31"/>
        <v>0.27859714737947228</v>
      </c>
    </row>
    <row r="176" spans="2:33" x14ac:dyDescent="0.35">
      <c r="B176" s="32">
        <v>0.24</v>
      </c>
      <c r="C176" s="33">
        <v>7.9</v>
      </c>
      <c r="D176" s="33">
        <v>1.9610000000000001</v>
      </c>
      <c r="E176" s="33">
        <v>0.153</v>
      </c>
      <c r="F176" s="33">
        <v>-2E-3</v>
      </c>
      <c r="G176" s="33">
        <v>0.92</v>
      </c>
      <c r="H176" s="33">
        <v>71</v>
      </c>
      <c r="I176" s="36">
        <v>383.02049999999997</v>
      </c>
      <c r="J176" s="33">
        <v>10.87</v>
      </c>
      <c r="K176" s="33">
        <v>76.430000000000007</v>
      </c>
      <c r="L176" s="33">
        <v>7.73</v>
      </c>
      <c r="M176" s="33" t="s">
        <v>343</v>
      </c>
      <c r="N176" s="33" t="s">
        <v>349</v>
      </c>
      <c r="O176" s="35" t="s">
        <v>351</v>
      </c>
      <c r="W176" s="42">
        <f t="shared" si="32"/>
        <v>-0.6976404328259681</v>
      </c>
      <c r="X176" s="43">
        <f t="shared" si="22"/>
        <v>1.5356824534123683</v>
      </c>
      <c r="Y176" s="43">
        <f t="shared" si="23"/>
        <v>1.4437055938470087</v>
      </c>
      <c r="Z176" s="43">
        <f t="shared" si="24"/>
        <v>1.6928707173296544</v>
      </c>
      <c r="AA176" s="43">
        <f t="shared" si="25"/>
        <v>1.0320898753301324</v>
      </c>
      <c r="AB176" s="43">
        <f t="shared" si="26"/>
        <v>0.54677241696167911</v>
      </c>
      <c r="AC176" s="43">
        <f t="shared" si="27"/>
        <v>-2.3168885985421091E-3</v>
      </c>
      <c r="AD176" s="43">
        <f t="shared" si="28"/>
        <v>0.71920290581268853</v>
      </c>
      <c r="AE176" s="43">
        <f t="shared" si="29"/>
        <v>-0.311912960134762</v>
      </c>
      <c r="AF176" s="43">
        <f t="shared" si="30"/>
        <v>1.6330102042618071E-2</v>
      </c>
      <c r="AG176" s="47">
        <f t="shared" si="31"/>
        <v>0.51033727856884359</v>
      </c>
    </row>
    <row r="177" spans="2:33" x14ac:dyDescent="0.35">
      <c r="B177" s="32">
        <v>0.34</v>
      </c>
      <c r="C177" s="33">
        <v>6.7</v>
      </c>
      <c r="D177" s="33">
        <v>1.8939999999999999</v>
      </c>
      <c r="E177" s="33">
        <v>0.127</v>
      </c>
      <c r="F177" s="33">
        <v>-2E-3</v>
      </c>
      <c r="G177" s="33">
        <v>0.81</v>
      </c>
      <c r="H177" s="33">
        <v>80</v>
      </c>
      <c r="I177" s="36">
        <v>289.11869999999999</v>
      </c>
      <c r="J177" s="33">
        <v>13.62</v>
      </c>
      <c r="K177" s="33">
        <v>70.84</v>
      </c>
      <c r="L177" s="33">
        <v>10.55</v>
      </c>
      <c r="M177" s="33" t="s">
        <v>343</v>
      </c>
      <c r="N177" s="33" t="s">
        <v>349</v>
      </c>
      <c r="O177" s="35" t="s">
        <v>351</v>
      </c>
      <c r="W177" s="42">
        <f t="shared" si="32"/>
        <v>1.2228806050432077</v>
      </c>
      <c r="X177" s="43">
        <f t="shared" si="22"/>
        <v>0.68197404362915226</v>
      </c>
      <c r="Y177" s="43">
        <f t="shared" si="23"/>
        <v>1.0008671483087799</v>
      </c>
      <c r="Z177" s="43">
        <f t="shared" si="24"/>
        <v>0.18647986889400422</v>
      </c>
      <c r="AA177" s="43">
        <f t="shared" si="25"/>
        <v>1.0320898753301324</v>
      </c>
      <c r="AB177" s="43">
        <f t="shared" si="26"/>
        <v>3.8071879544541262E-2</v>
      </c>
      <c r="AC177" s="43">
        <f t="shared" si="27"/>
        <v>0.89431899903745793</v>
      </c>
      <c r="AD177" s="43">
        <f t="shared" si="28"/>
        <v>-0.73865834605764524</v>
      </c>
      <c r="AE177" s="43">
        <f t="shared" si="29"/>
        <v>1.9164405642692477</v>
      </c>
      <c r="AF177" s="43">
        <f t="shared" si="30"/>
        <v>-2.2658016584145235</v>
      </c>
      <c r="AG177" s="47">
        <f t="shared" si="31"/>
        <v>2.3256349728855841</v>
      </c>
    </row>
    <row r="178" spans="2:33" x14ac:dyDescent="0.35">
      <c r="B178" s="32">
        <v>0.27</v>
      </c>
      <c r="C178" s="33">
        <v>7.3</v>
      </c>
      <c r="D178" s="33">
        <v>1.988</v>
      </c>
      <c r="E178" s="33">
        <v>0.14899999999999999</v>
      </c>
      <c r="F178" s="33">
        <v>-4.0000000000000001E-3</v>
      </c>
      <c r="G178" s="33">
        <v>1.1100000000000001</v>
      </c>
      <c r="H178" s="33">
        <v>72</v>
      </c>
      <c r="I178" s="36">
        <v>376.43090000000001</v>
      </c>
      <c r="J178" s="33">
        <v>11.59</v>
      </c>
      <c r="K178" s="33">
        <v>75.94</v>
      </c>
      <c r="L178" s="33">
        <v>6.73</v>
      </c>
      <c r="M178" s="33" t="s">
        <v>343</v>
      </c>
      <c r="N178" s="33" t="s">
        <v>349</v>
      </c>
      <c r="O178" s="35" t="s">
        <v>350</v>
      </c>
      <c r="W178" s="42">
        <f t="shared" si="32"/>
        <v>-0.12148412146521501</v>
      </c>
      <c r="X178" s="43">
        <f t="shared" si="22"/>
        <v>1.1088282485207601</v>
      </c>
      <c r="Y178" s="43">
        <f t="shared" si="23"/>
        <v>1.6221628778698762</v>
      </c>
      <c r="Z178" s="43">
        <f t="shared" si="24"/>
        <v>1.4611182791087849</v>
      </c>
      <c r="AA178" s="43">
        <f t="shared" si="25"/>
        <v>-0.1482256735846447</v>
      </c>
      <c r="AB178" s="43">
        <f t="shared" si="26"/>
        <v>1.4254369815912811</v>
      </c>
      <c r="AC178" s="43">
        <f t="shared" si="27"/>
        <v>9.7309321138791233E-2</v>
      </c>
      <c r="AD178" s="43">
        <f t="shared" si="28"/>
        <v>0.61689685304985864</v>
      </c>
      <c r="AE178" s="43">
        <f t="shared" si="29"/>
        <v>0.27151050807283383</v>
      </c>
      <c r="AF178" s="43">
        <f t="shared" si="30"/>
        <v>-0.18371364797956788</v>
      </c>
      <c r="AG178" s="47">
        <f t="shared" si="31"/>
        <v>-0.1333853080682984</v>
      </c>
    </row>
    <row r="179" spans="2:33" x14ac:dyDescent="0.35">
      <c r="B179" s="32">
        <v>0.31</v>
      </c>
      <c r="C179" s="33">
        <v>5</v>
      </c>
      <c r="D179" s="33">
        <v>1.7549999999999999</v>
      </c>
      <c r="E179" s="33">
        <v>0.105</v>
      </c>
      <c r="F179" s="33">
        <v>-0.02</v>
      </c>
      <c r="G179" s="33">
        <v>0.74</v>
      </c>
      <c r="H179" s="33">
        <v>87</v>
      </c>
      <c r="I179" s="36">
        <v>242.1678</v>
      </c>
      <c r="J179" s="33">
        <v>14.39</v>
      </c>
      <c r="K179" s="33">
        <v>70.27</v>
      </c>
      <c r="L179" s="33">
        <v>9.9</v>
      </c>
      <c r="M179" s="33" t="s">
        <v>343</v>
      </c>
      <c r="N179" s="33" t="s">
        <v>348</v>
      </c>
      <c r="O179" s="35" t="s">
        <v>351</v>
      </c>
      <c r="W179" s="42">
        <f t="shared" si="32"/>
        <v>0.64672429368245465</v>
      </c>
      <c r="X179" s="43">
        <f t="shared" si="22"/>
        <v>-0.52744620356373717</v>
      </c>
      <c r="Y179" s="43">
        <f t="shared" si="23"/>
        <v>8.2142612042904045E-2</v>
      </c>
      <c r="Z179" s="43">
        <f t="shared" si="24"/>
        <v>-1.0881585413207773</v>
      </c>
      <c r="AA179" s="43">
        <f t="shared" si="25"/>
        <v>-9.5907500649028634</v>
      </c>
      <c r="AB179" s="43">
        <f t="shared" si="26"/>
        <v>-0.28564664426636494</v>
      </c>
      <c r="AC179" s="43">
        <f t="shared" si="27"/>
        <v>1.5917024671987914</v>
      </c>
      <c r="AD179" s="43">
        <f t="shared" si="28"/>
        <v>-1.4675889719928121</v>
      </c>
      <c r="AE179" s="43">
        <f t="shared" si="29"/>
        <v>2.5403795511023715</v>
      </c>
      <c r="AF179" s="43">
        <f t="shared" si="30"/>
        <v>-2.4985056125219631</v>
      </c>
      <c r="AG179" s="47">
        <f t="shared" si="31"/>
        <v>1.9072152915714415</v>
      </c>
    </row>
    <row r="180" spans="2:33" x14ac:dyDescent="0.35">
      <c r="B180" s="32">
        <v>0.31</v>
      </c>
      <c r="C180" s="33">
        <v>6.3</v>
      </c>
      <c r="D180" s="33">
        <v>1.915</v>
      </c>
      <c r="E180" s="33">
        <v>0.14099999999999999</v>
      </c>
      <c r="F180" s="33">
        <v>-2E-3</v>
      </c>
      <c r="G180" s="33">
        <v>0.67</v>
      </c>
      <c r="H180" s="33">
        <v>59</v>
      </c>
      <c r="I180" s="36">
        <v>307.24009999999998</v>
      </c>
      <c r="J180" s="33">
        <v>11.68</v>
      </c>
      <c r="K180" s="33">
        <v>76.16</v>
      </c>
      <c r="L180" s="33">
        <v>6.31</v>
      </c>
      <c r="M180" s="33" t="s">
        <v>343</v>
      </c>
      <c r="N180" s="33" t="s">
        <v>349</v>
      </c>
      <c r="O180" s="35" t="s">
        <v>350</v>
      </c>
      <c r="W180" s="42">
        <f t="shared" si="32"/>
        <v>0.64672429368245465</v>
      </c>
      <c r="X180" s="43">
        <f t="shared" si="22"/>
        <v>0.39740457370141336</v>
      </c>
      <c r="Y180" s="43">
        <f t="shared" si="23"/>
        <v>1.1396672581043445</v>
      </c>
      <c r="Z180" s="43">
        <f t="shared" si="24"/>
        <v>0.9976134026670459</v>
      </c>
      <c r="AA180" s="43">
        <f t="shared" si="25"/>
        <v>1.0320898753301324</v>
      </c>
      <c r="AB180" s="43">
        <f t="shared" si="26"/>
        <v>-0.60936516807727059</v>
      </c>
      <c r="AC180" s="43">
        <f t="shared" si="27"/>
        <v>-1.1978314054465422</v>
      </c>
      <c r="AD180" s="43">
        <f t="shared" si="28"/>
        <v>-0.4573167009598616</v>
      </c>
      <c r="AE180" s="43">
        <f t="shared" si="29"/>
        <v>0.34443844159878312</v>
      </c>
      <c r="AF180" s="43">
        <f t="shared" si="30"/>
        <v>-9.389808674511918E-2</v>
      </c>
      <c r="AG180" s="47">
        <f t="shared" si="31"/>
        <v>-0.40374879445589856</v>
      </c>
    </row>
    <row r="181" spans="2:33" x14ac:dyDescent="0.35">
      <c r="B181" s="32">
        <v>0.25</v>
      </c>
      <c r="C181" s="33">
        <v>5.2</v>
      </c>
      <c r="D181" s="33">
        <v>1.9339999999999999</v>
      </c>
      <c r="E181" s="33">
        <v>0.14899999999999999</v>
      </c>
      <c r="F181" s="33">
        <v>-4.0000000000000001E-3</v>
      </c>
      <c r="G181" s="33">
        <v>0.86</v>
      </c>
      <c r="H181" s="33">
        <v>75</v>
      </c>
      <c r="I181" s="36">
        <v>355.0147</v>
      </c>
      <c r="J181" s="33">
        <v>12.08</v>
      </c>
      <c r="K181" s="33">
        <v>75.3</v>
      </c>
      <c r="L181" s="33">
        <v>6.8</v>
      </c>
      <c r="M181" s="33" t="s">
        <v>343</v>
      </c>
      <c r="N181" s="33" t="s">
        <v>349</v>
      </c>
      <c r="O181" s="35" t="s">
        <v>350</v>
      </c>
      <c r="W181" s="42">
        <f t="shared" si="32"/>
        <v>-0.50558832903905038</v>
      </c>
      <c r="X181" s="43">
        <f t="shared" si="22"/>
        <v>-0.38516146859986772</v>
      </c>
      <c r="Y181" s="43">
        <f t="shared" si="23"/>
        <v>1.26524830982414</v>
      </c>
      <c r="Z181" s="43">
        <f t="shared" si="24"/>
        <v>1.4611182791087849</v>
      </c>
      <c r="AA181" s="43">
        <f t="shared" si="25"/>
        <v>-0.1482256735846447</v>
      </c>
      <c r="AB181" s="43">
        <f t="shared" si="26"/>
        <v>0.26929939655233093</v>
      </c>
      <c r="AC181" s="43">
        <f t="shared" si="27"/>
        <v>0.39618795035079124</v>
      </c>
      <c r="AD181" s="43">
        <f t="shared" si="28"/>
        <v>0.28440218157065961</v>
      </c>
      <c r="AE181" s="43">
        <f t="shared" si="29"/>
        <v>0.66856259060300305</v>
      </c>
      <c r="AF181" s="43">
        <f t="shared" si="30"/>
        <v>-0.4449952806616021</v>
      </c>
      <c r="AG181" s="47">
        <f t="shared" si="31"/>
        <v>-8.8324727003698866E-2</v>
      </c>
    </row>
    <row r="182" spans="2:33" x14ac:dyDescent="0.35">
      <c r="B182" s="32">
        <v>0.33</v>
      </c>
      <c r="C182" s="33">
        <v>5</v>
      </c>
      <c r="D182" s="33">
        <v>1.7969999999999999</v>
      </c>
      <c r="E182" s="33">
        <v>0.127</v>
      </c>
      <c r="F182" s="33">
        <v>-1E-3</v>
      </c>
      <c r="G182" s="33">
        <v>0.48</v>
      </c>
      <c r="H182" s="33">
        <v>88</v>
      </c>
      <c r="I182" s="36">
        <v>297.35570000000001</v>
      </c>
      <c r="J182" s="33">
        <v>13.95</v>
      </c>
      <c r="K182" s="33">
        <v>70.34</v>
      </c>
      <c r="L182" s="33">
        <v>10.56</v>
      </c>
      <c r="M182" s="33" t="s">
        <v>343</v>
      </c>
      <c r="N182" s="33" t="s">
        <v>348</v>
      </c>
      <c r="O182" s="35" t="s">
        <v>351</v>
      </c>
      <c r="W182" s="42">
        <f t="shared" si="32"/>
        <v>1.0308285012562901</v>
      </c>
      <c r="X182" s="43">
        <f t="shared" si="22"/>
        <v>-0.52744620356373717</v>
      </c>
      <c r="Y182" s="43">
        <f t="shared" si="23"/>
        <v>0.3597428316340322</v>
      </c>
      <c r="Z182" s="43">
        <f t="shared" si="24"/>
        <v>0.18647986889400422</v>
      </c>
      <c r="AA182" s="43">
        <f t="shared" si="25"/>
        <v>1.6222476497875211</v>
      </c>
      <c r="AB182" s="43">
        <f t="shared" si="26"/>
        <v>-1.4880297327068728</v>
      </c>
      <c r="AC182" s="43">
        <f t="shared" si="27"/>
        <v>1.6913286769361247</v>
      </c>
      <c r="AD182" s="43">
        <f t="shared" si="28"/>
        <v>-0.61077578010410682</v>
      </c>
      <c r="AE182" s="43">
        <f t="shared" si="29"/>
        <v>2.1838429871977292</v>
      </c>
      <c r="AF182" s="43">
        <f t="shared" si="30"/>
        <v>-2.4699279339473628</v>
      </c>
      <c r="AG182" s="47">
        <f t="shared" si="31"/>
        <v>2.3320721987519555</v>
      </c>
    </row>
    <row r="183" spans="2:33" x14ac:dyDescent="0.35">
      <c r="B183" s="32">
        <v>0.31</v>
      </c>
      <c r="C183" s="33">
        <v>5</v>
      </c>
      <c r="D183" s="33">
        <v>1.681</v>
      </c>
      <c r="E183" s="33">
        <v>0.11799999999999999</v>
      </c>
      <c r="F183" s="33">
        <v>-2E-3</v>
      </c>
      <c r="G183" s="33">
        <v>0.85</v>
      </c>
      <c r="H183" s="33">
        <v>84</v>
      </c>
      <c r="I183" s="36">
        <v>303.1216</v>
      </c>
      <c r="J183" s="33">
        <v>11.14</v>
      </c>
      <c r="K183" s="33">
        <v>75.58</v>
      </c>
      <c r="L183" s="33">
        <v>8.44</v>
      </c>
      <c r="M183" s="33" t="s">
        <v>343</v>
      </c>
      <c r="N183" s="33" t="s">
        <v>349</v>
      </c>
      <c r="O183" s="35" t="s">
        <v>351</v>
      </c>
      <c r="W183" s="42">
        <f t="shared" si="32"/>
        <v>0.64672429368245465</v>
      </c>
      <c r="X183" s="43">
        <f t="shared" si="22"/>
        <v>-0.52744620356373717</v>
      </c>
      <c r="Y183" s="43">
        <f t="shared" si="23"/>
        <v>-0.40696253676051075</v>
      </c>
      <c r="Z183" s="43">
        <f t="shared" si="24"/>
        <v>-0.33496311710295223</v>
      </c>
      <c r="AA183" s="43">
        <f t="shared" si="25"/>
        <v>1.0320898753301324</v>
      </c>
      <c r="AB183" s="43">
        <f t="shared" si="26"/>
        <v>0.22305389315077287</v>
      </c>
      <c r="AC183" s="43">
        <f t="shared" si="27"/>
        <v>1.2928238379867913</v>
      </c>
      <c r="AD183" s="43">
        <f t="shared" si="28"/>
        <v>-0.52125798393663036</v>
      </c>
      <c r="AE183" s="43">
        <f t="shared" si="29"/>
        <v>-9.3129159556912658E-2</v>
      </c>
      <c r="AF183" s="43">
        <f t="shared" si="30"/>
        <v>-0.33068456636321175</v>
      </c>
      <c r="AG183" s="47">
        <f t="shared" si="31"/>
        <v>0.9673803150812138</v>
      </c>
    </row>
    <row r="184" spans="2:33" x14ac:dyDescent="0.35">
      <c r="B184" s="32">
        <v>0.26</v>
      </c>
      <c r="C184" s="33">
        <v>5</v>
      </c>
      <c r="D184" s="33">
        <v>1.742</v>
      </c>
      <c r="E184" s="33">
        <v>0.158</v>
      </c>
      <c r="F184" s="33">
        <v>-5.0000000000000001E-3</v>
      </c>
      <c r="G184" s="33">
        <v>1.32</v>
      </c>
      <c r="H184" s="33">
        <v>87</v>
      </c>
      <c r="I184" s="36">
        <v>433.26619999999997</v>
      </c>
      <c r="J184" s="33">
        <v>13.18</v>
      </c>
      <c r="K184" s="33">
        <v>75.34</v>
      </c>
      <c r="L184" s="33">
        <v>5.29</v>
      </c>
      <c r="M184" s="33" t="s">
        <v>343</v>
      </c>
      <c r="N184" s="33" t="s">
        <v>348</v>
      </c>
      <c r="O184" s="35" t="s">
        <v>352</v>
      </c>
      <c r="W184" s="42">
        <f t="shared" si="32"/>
        <v>-0.31353622525213271</v>
      </c>
      <c r="X184" s="43">
        <f t="shared" si="22"/>
        <v>-0.52744620356373717</v>
      </c>
      <c r="Y184" s="43">
        <f t="shared" si="23"/>
        <v>-3.7812654495872739E-3</v>
      </c>
      <c r="Z184" s="43">
        <f t="shared" si="24"/>
        <v>1.9825612651057414</v>
      </c>
      <c r="AA184" s="43">
        <f t="shared" si="25"/>
        <v>-0.73838344804203326</v>
      </c>
      <c r="AB184" s="43">
        <f t="shared" si="26"/>
        <v>2.3965925530239987</v>
      </c>
      <c r="AC184" s="43">
        <f t="shared" si="27"/>
        <v>1.5917024671987914</v>
      </c>
      <c r="AD184" s="43">
        <f t="shared" si="28"/>
        <v>1.4992865581292709</v>
      </c>
      <c r="AE184" s="43">
        <f t="shared" si="29"/>
        <v>1.5599040003646065</v>
      </c>
      <c r="AF184" s="43">
        <f t="shared" si="30"/>
        <v>-0.42866517861897241</v>
      </c>
      <c r="AG184" s="47">
        <f t="shared" si="31"/>
        <v>-1.0603458328257831</v>
      </c>
    </row>
    <row r="185" spans="2:33" x14ac:dyDescent="0.35">
      <c r="B185" s="32">
        <v>0.3</v>
      </c>
      <c r="C185" s="33">
        <v>7.8</v>
      </c>
      <c r="D185" s="33">
        <v>1.9870000000000001</v>
      </c>
      <c r="E185" s="33">
        <v>0.14499999999999999</v>
      </c>
      <c r="F185" s="33">
        <v>-2E-3</v>
      </c>
      <c r="G185" s="33">
        <v>0.73</v>
      </c>
      <c r="H185" s="33">
        <v>63</v>
      </c>
      <c r="I185" s="36">
        <v>336.06959999999998</v>
      </c>
      <c r="J185" s="33">
        <v>11.49</v>
      </c>
      <c r="K185" s="33">
        <v>75.56</v>
      </c>
      <c r="L185" s="33">
        <v>7.31</v>
      </c>
      <c r="M185" s="33" t="s">
        <v>343</v>
      </c>
      <c r="N185" s="33" t="s">
        <v>349</v>
      </c>
      <c r="O185" s="35" t="s">
        <v>350</v>
      </c>
      <c r="W185" s="42">
        <f t="shared" si="32"/>
        <v>0.45467218989553698</v>
      </c>
      <c r="X185" s="43">
        <f t="shared" si="22"/>
        <v>1.4645400859304334</v>
      </c>
      <c r="Y185" s="43">
        <f t="shared" si="23"/>
        <v>1.6155533488319929</v>
      </c>
      <c r="Z185" s="43">
        <f t="shared" si="24"/>
        <v>1.2293658408879156</v>
      </c>
      <c r="AA185" s="43">
        <f t="shared" si="25"/>
        <v>1.0320898753301324</v>
      </c>
      <c r="AB185" s="43">
        <f t="shared" si="26"/>
        <v>-0.33189214766792297</v>
      </c>
      <c r="AC185" s="43">
        <f t="shared" si="27"/>
        <v>-0.79932656649720879</v>
      </c>
      <c r="AD185" s="43">
        <f t="shared" si="28"/>
        <v>-9.727720122478363E-3</v>
      </c>
      <c r="AE185" s="43">
        <f t="shared" si="29"/>
        <v>0.19047947082177921</v>
      </c>
      <c r="AF185" s="43">
        <f t="shared" si="30"/>
        <v>-0.33884961738452368</v>
      </c>
      <c r="AG185" s="47">
        <f t="shared" si="31"/>
        <v>0.23997379218124343</v>
      </c>
    </row>
    <row r="186" spans="2:33" x14ac:dyDescent="0.35">
      <c r="B186" s="32">
        <v>0.39</v>
      </c>
      <c r="C186" s="33">
        <v>7.6</v>
      </c>
      <c r="D186" s="33">
        <v>1.772</v>
      </c>
      <c r="E186" s="33">
        <v>0.126</v>
      </c>
      <c r="F186" s="33">
        <v>-2E-3</v>
      </c>
      <c r="G186" s="33">
        <v>1</v>
      </c>
      <c r="H186" s="33">
        <v>79</v>
      </c>
      <c r="I186" s="36">
        <v>263.584</v>
      </c>
      <c r="J186" s="33">
        <v>13.37</v>
      </c>
      <c r="K186" s="33">
        <v>70.86</v>
      </c>
      <c r="L186" s="33">
        <v>10.61</v>
      </c>
      <c r="M186" s="33" t="s">
        <v>343</v>
      </c>
      <c r="N186" s="33" t="s">
        <v>348</v>
      </c>
      <c r="O186" s="35" t="s">
        <v>351</v>
      </c>
      <c r="W186" s="42">
        <f t="shared" si="32"/>
        <v>2.1831411239777951</v>
      </c>
      <c r="X186" s="43">
        <f t="shared" si="22"/>
        <v>1.322255350966564</v>
      </c>
      <c r="Y186" s="43">
        <f t="shared" si="23"/>
        <v>0.19450460568693284</v>
      </c>
      <c r="Z186" s="43">
        <f t="shared" si="24"/>
        <v>0.12854175933878684</v>
      </c>
      <c r="AA186" s="43">
        <f t="shared" si="25"/>
        <v>1.0320898753301324</v>
      </c>
      <c r="AB186" s="43">
        <f t="shared" si="26"/>
        <v>0.91673644417414279</v>
      </c>
      <c r="AC186" s="43">
        <f t="shared" si="27"/>
        <v>0.79469278930012466</v>
      </c>
      <c r="AD186" s="43">
        <f t="shared" si="28"/>
        <v>-1.1350943005136132</v>
      </c>
      <c r="AE186" s="43">
        <f t="shared" si="29"/>
        <v>1.7138629711416105</v>
      </c>
      <c r="AF186" s="43">
        <f t="shared" si="30"/>
        <v>-2.2576366073932119</v>
      </c>
      <c r="AG186" s="47">
        <f t="shared" si="31"/>
        <v>2.3642583280838116</v>
      </c>
    </row>
    <row r="187" spans="2:33" x14ac:dyDescent="0.35">
      <c r="B187" s="32">
        <v>0.43</v>
      </c>
      <c r="C187" s="33">
        <v>7.5</v>
      </c>
      <c r="D187" s="33">
        <v>1.75</v>
      </c>
      <c r="E187" s="33">
        <v>0.14199999999999999</v>
      </c>
      <c r="F187" s="33">
        <v>-1E-3</v>
      </c>
      <c r="G187" s="33">
        <v>1.1499999999999999</v>
      </c>
      <c r="H187" s="33">
        <v>82</v>
      </c>
      <c r="I187" s="36">
        <v>311.35859999999997</v>
      </c>
      <c r="J187" s="33">
        <v>11.45</v>
      </c>
      <c r="K187" s="33">
        <v>75.510000000000005</v>
      </c>
      <c r="L187" s="33">
        <v>8.27</v>
      </c>
      <c r="M187" s="33" t="s">
        <v>343</v>
      </c>
      <c r="N187" s="33" t="s">
        <v>348</v>
      </c>
      <c r="O187" s="35" t="s">
        <v>351</v>
      </c>
      <c r="W187" s="42">
        <f t="shared" si="32"/>
        <v>2.9513495391254647</v>
      </c>
      <c r="X187" s="43">
        <f t="shared" si="22"/>
        <v>1.2511129834846295</v>
      </c>
      <c r="Y187" s="43">
        <f t="shared" si="23"/>
        <v>4.9094966853484752E-2</v>
      </c>
      <c r="Z187" s="43">
        <f t="shared" si="24"/>
        <v>1.0555515122222634</v>
      </c>
      <c r="AA187" s="43">
        <f t="shared" si="25"/>
        <v>1.6222476497875211</v>
      </c>
      <c r="AB187" s="43">
        <f t="shared" si="26"/>
        <v>1.6104189951975123</v>
      </c>
      <c r="AC187" s="43">
        <f t="shared" si="27"/>
        <v>1.0935714185121246</v>
      </c>
      <c r="AD187" s="43">
        <f t="shared" si="28"/>
        <v>-0.39337541798309278</v>
      </c>
      <c r="AE187" s="43">
        <f t="shared" si="29"/>
        <v>0.1580670559213565</v>
      </c>
      <c r="AF187" s="43">
        <f t="shared" si="30"/>
        <v>-0.35926224493780645</v>
      </c>
      <c r="AG187" s="47">
        <f t="shared" si="31"/>
        <v>0.85794747535289972</v>
      </c>
    </row>
    <row r="188" spans="2:33" x14ac:dyDescent="0.35">
      <c r="B188" s="32">
        <v>0.33</v>
      </c>
      <c r="C188" s="33">
        <v>8.1</v>
      </c>
      <c r="D188" s="33">
        <v>1.827</v>
      </c>
      <c r="E188" s="33">
        <v>0.13100000000000001</v>
      </c>
      <c r="F188" s="33">
        <v>-3.0000000000000001E-3</v>
      </c>
      <c r="G188" s="33">
        <v>0.68</v>
      </c>
      <c r="H188" s="33">
        <v>67</v>
      </c>
      <c r="I188" s="36">
        <v>308.88749999999999</v>
      </c>
      <c r="J188" s="33">
        <v>10.67</v>
      </c>
      <c r="K188" s="33">
        <v>76.22</v>
      </c>
      <c r="L188" s="33">
        <v>7.41</v>
      </c>
      <c r="M188" s="33" t="s">
        <v>343</v>
      </c>
      <c r="N188" s="33" t="s">
        <v>349</v>
      </c>
      <c r="O188" s="35" t="s">
        <v>350</v>
      </c>
      <c r="W188" s="42">
        <f t="shared" si="32"/>
        <v>1.0308285012562901</v>
      </c>
      <c r="X188" s="43">
        <f t="shared" si="22"/>
        <v>1.6779671883762373</v>
      </c>
      <c r="Y188" s="43">
        <f t="shared" si="23"/>
        <v>0.55802870277055228</v>
      </c>
      <c r="Z188" s="43">
        <f t="shared" si="24"/>
        <v>0.41823230711487375</v>
      </c>
      <c r="AA188" s="43">
        <f t="shared" si="25"/>
        <v>0.44193210087274387</v>
      </c>
      <c r="AB188" s="43">
        <f t="shared" si="26"/>
        <v>-0.56311966467571262</v>
      </c>
      <c r="AC188" s="43">
        <f t="shared" si="27"/>
        <v>-0.40082172754787548</v>
      </c>
      <c r="AD188" s="43">
        <f t="shared" si="28"/>
        <v>-0.4317401877691539</v>
      </c>
      <c r="AE188" s="43">
        <f t="shared" si="29"/>
        <v>-0.47397503463687118</v>
      </c>
      <c r="AF188" s="43">
        <f t="shared" si="30"/>
        <v>-6.9402933681177573E-2</v>
      </c>
      <c r="AG188" s="47">
        <f t="shared" si="31"/>
        <v>0.30434605084495797</v>
      </c>
    </row>
    <row r="189" spans="2:33" x14ac:dyDescent="0.35">
      <c r="B189" s="32">
        <v>0.25</v>
      </c>
      <c r="C189" s="33">
        <v>7.1</v>
      </c>
      <c r="D189" s="33">
        <v>1.8480000000000001</v>
      </c>
      <c r="E189" s="33">
        <v>0.13</v>
      </c>
      <c r="F189" s="33">
        <v>-5.0000000000000001E-3</v>
      </c>
      <c r="G189" s="33">
        <v>0.45</v>
      </c>
      <c r="H189" s="33">
        <v>72</v>
      </c>
      <c r="I189" s="36">
        <v>361.60429999999997</v>
      </c>
      <c r="J189" s="33">
        <v>11.01</v>
      </c>
      <c r="K189" s="33">
        <v>76.91</v>
      </c>
      <c r="L189" s="33">
        <v>6.06</v>
      </c>
      <c r="M189" s="33" t="s">
        <v>344</v>
      </c>
      <c r="N189" s="33" t="s">
        <v>348</v>
      </c>
      <c r="O189" s="35" t="s">
        <v>350</v>
      </c>
      <c r="W189" s="42">
        <f t="shared" si="32"/>
        <v>-0.50558832903905038</v>
      </c>
      <c r="X189" s="43">
        <f t="shared" si="22"/>
        <v>0.96654351355689061</v>
      </c>
      <c r="Y189" s="43">
        <f t="shared" si="23"/>
        <v>0.69682881256611706</v>
      </c>
      <c r="Z189" s="43">
        <f t="shared" si="24"/>
        <v>0.36029419755965636</v>
      </c>
      <c r="AA189" s="43">
        <f t="shared" si="25"/>
        <v>-0.73838344804203326</v>
      </c>
      <c r="AB189" s="43">
        <f t="shared" si="26"/>
        <v>-1.6267662429115466</v>
      </c>
      <c r="AC189" s="43">
        <f t="shared" si="27"/>
        <v>9.7309321138791233E-2</v>
      </c>
      <c r="AD189" s="43">
        <f t="shared" si="28"/>
        <v>0.3867082343334895</v>
      </c>
      <c r="AE189" s="43">
        <f t="shared" si="29"/>
        <v>-0.19846950798328467</v>
      </c>
      <c r="AF189" s="43">
        <f t="shared" si="30"/>
        <v>0.21229132655413938</v>
      </c>
      <c r="AG189" s="47">
        <f t="shared" si="31"/>
        <v>-0.56467944111518409</v>
      </c>
    </row>
    <row r="190" spans="2:33" x14ac:dyDescent="0.35">
      <c r="B190" s="32">
        <v>0.35</v>
      </c>
      <c r="C190" s="33">
        <v>6.5</v>
      </c>
      <c r="D190" s="33">
        <v>1.776</v>
      </c>
      <c r="E190" s="33">
        <v>0.13800000000000001</v>
      </c>
      <c r="F190" s="33">
        <v>-2E-3</v>
      </c>
      <c r="G190" s="33">
        <v>1.01</v>
      </c>
      <c r="H190" s="33">
        <v>86</v>
      </c>
      <c r="I190" s="36">
        <v>308.88749999999999</v>
      </c>
      <c r="J190" s="33">
        <v>11.67</v>
      </c>
      <c r="K190" s="33">
        <v>75.13</v>
      </c>
      <c r="L190" s="33">
        <v>8.43</v>
      </c>
      <c r="M190" s="33" t="s">
        <v>343</v>
      </c>
      <c r="N190" s="33" t="s">
        <v>348</v>
      </c>
      <c r="O190" s="35" t="s">
        <v>351</v>
      </c>
      <c r="W190" s="42">
        <f t="shared" si="32"/>
        <v>1.4149327088301242</v>
      </c>
      <c r="X190" s="43">
        <f t="shared" si="22"/>
        <v>0.53968930866528286</v>
      </c>
      <c r="Y190" s="43">
        <f t="shared" si="23"/>
        <v>0.22094272183846886</v>
      </c>
      <c r="Z190" s="43">
        <f t="shared" si="24"/>
        <v>0.8237990740013954</v>
      </c>
      <c r="AA190" s="43">
        <f t="shared" si="25"/>
        <v>1.0320898753301324</v>
      </c>
      <c r="AB190" s="43">
        <f t="shared" si="26"/>
        <v>0.96298194757570088</v>
      </c>
      <c r="AC190" s="43">
        <f t="shared" si="27"/>
        <v>1.4920762574614581</v>
      </c>
      <c r="AD190" s="43">
        <f t="shared" si="28"/>
        <v>-0.4317401877691539</v>
      </c>
      <c r="AE190" s="43">
        <f t="shared" si="29"/>
        <v>0.33633533787367781</v>
      </c>
      <c r="AF190" s="43">
        <f t="shared" si="30"/>
        <v>-0.514398214342768</v>
      </c>
      <c r="AG190" s="47">
        <f t="shared" si="31"/>
        <v>0.96094308921484251</v>
      </c>
    </row>
    <row r="191" spans="2:33" x14ac:dyDescent="0.35">
      <c r="B191" s="32">
        <v>0.23</v>
      </c>
      <c r="C191" s="33">
        <v>7.4</v>
      </c>
      <c r="D191" s="33">
        <v>1.89</v>
      </c>
      <c r="E191" s="33">
        <v>0.13200000000000001</v>
      </c>
      <c r="F191" s="33">
        <v>-4.0000000000000001E-3</v>
      </c>
      <c r="G191" s="33">
        <v>0.61</v>
      </c>
      <c r="H191" s="33">
        <v>68</v>
      </c>
      <c r="I191" s="36">
        <v>311.35859999999997</v>
      </c>
      <c r="J191" s="33">
        <v>11.01</v>
      </c>
      <c r="K191" s="33">
        <v>76.64</v>
      </c>
      <c r="L191" s="33">
        <v>6.27</v>
      </c>
      <c r="M191" s="33" t="s">
        <v>344</v>
      </c>
      <c r="N191" s="33" t="s">
        <v>348</v>
      </c>
      <c r="O191" s="35" t="s">
        <v>350</v>
      </c>
      <c r="W191" s="42">
        <f t="shared" si="32"/>
        <v>-0.88969253661288517</v>
      </c>
      <c r="X191" s="43">
        <f t="shared" si="22"/>
        <v>1.179970616002695</v>
      </c>
      <c r="Y191" s="43">
        <f t="shared" si="23"/>
        <v>0.97442903215724375</v>
      </c>
      <c r="Z191" s="43">
        <f t="shared" si="24"/>
        <v>0.47617041667009113</v>
      </c>
      <c r="AA191" s="43">
        <f t="shared" si="25"/>
        <v>-0.1482256735846447</v>
      </c>
      <c r="AB191" s="43">
        <f t="shared" si="26"/>
        <v>-0.88683818848661877</v>
      </c>
      <c r="AC191" s="43">
        <f t="shared" si="27"/>
        <v>-0.30119551781054216</v>
      </c>
      <c r="AD191" s="43">
        <f t="shared" si="28"/>
        <v>-0.39337541798309278</v>
      </c>
      <c r="AE191" s="43">
        <f t="shared" si="29"/>
        <v>-0.19846950798328467</v>
      </c>
      <c r="AF191" s="43">
        <f t="shared" si="30"/>
        <v>0.10206313776640791</v>
      </c>
      <c r="AG191" s="47">
        <f t="shared" si="31"/>
        <v>-0.42949769792138426</v>
      </c>
    </row>
    <row r="192" spans="2:33" x14ac:dyDescent="0.35">
      <c r="B192" s="32">
        <v>0.25</v>
      </c>
      <c r="C192" s="33">
        <v>7.5</v>
      </c>
      <c r="D192" s="33">
        <v>1.827</v>
      </c>
      <c r="E192" s="33">
        <v>0.13100000000000001</v>
      </c>
      <c r="F192" s="33">
        <v>-3.0000000000000001E-3</v>
      </c>
      <c r="G192" s="33">
        <v>0.9</v>
      </c>
      <c r="H192" s="33">
        <v>67</v>
      </c>
      <c r="I192" s="36">
        <v>327.83260000000001</v>
      </c>
      <c r="J192" s="33">
        <v>11.43</v>
      </c>
      <c r="K192" s="33">
        <v>75.81</v>
      </c>
      <c r="L192" s="33">
        <v>7.63</v>
      </c>
      <c r="M192" s="33" t="s">
        <v>343</v>
      </c>
      <c r="N192" s="33" t="s">
        <v>349</v>
      </c>
      <c r="O192" s="35" t="s">
        <v>351</v>
      </c>
      <c r="W192" s="42">
        <f t="shared" si="32"/>
        <v>-0.50558832903905038</v>
      </c>
      <c r="X192" s="43">
        <f t="shared" si="22"/>
        <v>1.2511129834846295</v>
      </c>
      <c r="Y192" s="43">
        <f t="shared" si="23"/>
        <v>0.55802870277055228</v>
      </c>
      <c r="Z192" s="43">
        <f t="shared" si="24"/>
        <v>0.41823230711487375</v>
      </c>
      <c r="AA192" s="43">
        <f t="shared" si="25"/>
        <v>0.44193210087274387</v>
      </c>
      <c r="AB192" s="43">
        <f t="shared" si="26"/>
        <v>0.45428141015856299</v>
      </c>
      <c r="AC192" s="43">
        <f t="shared" si="27"/>
        <v>-0.40082172754787548</v>
      </c>
      <c r="AD192" s="43">
        <f t="shared" si="28"/>
        <v>-0.13761028607601591</v>
      </c>
      <c r="AE192" s="43">
        <f t="shared" si="29"/>
        <v>0.14186084847114586</v>
      </c>
      <c r="AF192" s="43">
        <f t="shared" si="30"/>
        <v>-0.23678647961810417</v>
      </c>
      <c r="AG192" s="47">
        <f t="shared" si="31"/>
        <v>0.44596501990512905</v>
      </c>
    </row>
    <row r="193" spans="2:33" x14ac:dyDescent="0.35">
      <c r="B193" s="32">
        <v>0.32</v>
      </c>
      <c r="C193" s="33">
        <v>9.3000000000000007</v>
      </c>
      <c r="D193" s="33">
        <v>1.976</v>
      </c>
      <c r="E193" s="33">
        <v>0.14499999999999999</v>
      </c>
      <c r="F193" s="33">
        <v>-3.0000000000000001E-3</v>
      </c>
      <c r="G193" s="33">
        <v>0.86</v>
      </c>
      <c r="H193" s="33">
        <v>58</v>
      </c>
      <c r="I193" s="36">
        <v>283.3528</v>
      </c>
      <c r="J193" s="33">
        <v>11.02</v>
      </c>
      <c r="K193" s="33">
        <v>76.86</v>
      </c>
      <c r="L193" s="33">
        <v>6.61</v>
      </c>
      <c r="M193" s="33" t="s">
        <v>343</v>
      </c>
      <c r="N193" s="33" t="s">
        <v>349</v>
      </c>
      <c r="O193" s="35" t="s">
        <v>350</v>
      </c>
      <c r="W193" s="42">
        <f t="shared" si="32"/>
        <v>0.83877639746937238</v>
      </c>
      <c r="X193" s="43">
        <f t="shared" si="22"/>
        <v>2.5316755981594539</v>
      </c>
      <c r="Y193" s="43">
        <f t="shared" si="23"/>
        <v>1.5428485294152681</v>
      </c>
      <c r="Z193" s="43">
        <f t="shared" si="24"/>
        <v>1.2293658408879156</v>
      </c>
      <c r="AA193" s="43">
        <f t="shared" si="25"/>
        <v>0.44193210087274387</v>
      </c>
      <c r="AB193" s="43">
        <f t="shared" si="26"/>
        <v>0.26929939655233093</v>
      </c>
      <c r="AC193" s="43">
        <f t="shared" si="27"/>
        <v>-1.2974576151838755</v>
      </c>
      <c r="AD193" s="43">
        <f t="shared" si="28"/>
        <v>-0.8281761422251217</v>
      </c>
      <c r="AE193" s="43">
        <f t="shared" si="29"/>
        <v>-0.19036640425817933</v>
      </c>
      <c r="AF193" s="43">
        <f t="shared" si="30"/>
        <v>0.19187869900085663</v>
      </c>
      <c r="AG193" s="47">
        <f t="shared" si="31"/>
        <v>-0.21063201846475552</v>
      </c>
    </row>
    <row r="194" spans="2:33" x14ac:dyDescent="0.35">
      <c r="B194" s="32">
        <v>0.34</v>
      </c>
      <c r="C194" s="33">
        <v>8.5</v>
      </c>
      <c r="D194" s="33">
        <v>1.8740000000000001</v>
      </c>
      <c r="E194" s="33">
        <v>0.13600000000000001</v>
      </c>
      <c r="F194" s="33">
        <v>-3.0000000000000001E-3</v>
      </c>
      <c r="G194" s="33">
        <v>0.7</v>
      </c>
      <c r="H194" s="33">
        <v>67</v>
      </c>
      <c r="I194" s="36">
        <v>297.35570000000001</v>
      </c>
      <c r="J194" s="33">
        <v>10.67</v>
      </c>
      <c r="K194" s="33">
        <v>76.28</v>
      </c>
      <c r="L194" s="33">
        <v>7.36</v>
      </c>
      <c r="M194" s="33" t="s">
        <v>343</v>
      </c>
      <c r="N194" s="33" t="s">
        <v>349</v>
      </c>
      <c r="O194" s="35" t="s">
        <v>350</v>
      </c>
      <c r="W194" s="42">
        <f t="shared" si="32"/>
        <v>1.2228806050432077</v>
      </c>
      <c r="X194" s="43">
        <f t="shared" si="22"/>
        <v>1.9625366583039761</v>
      </c>
      <c r="Y194" s="43">
        <f t="shared" si="23"/>
        <v>0.86867656755110123</v>
      </c>
      <c r="Z194" s="43">
        <f t="shared" si="24"/>
        <v>0.70792285489096063</v>
      </c>
      <c r="AA194" s="43">
        <f t="shared" si="25"/>
        <v>0.44193210087274387</v>
      </c>
      <c r="AB194" s="43">
        <f t="shared" si="26"/>
        <v>-0.47062865787259706</v>
      </c>
      <c r="AC194" s="43">
        <f t="shared" si="27"/>
        <v>-0.40082172754787548</v>
      </c>
      <c r="AD194" s="43">
        <f t="shared" si="28"/>
        <v>-0.61077578010410682</v>
      </c>
      <c r="AE194" s="43">
        <f t="shared" si="29"/>
        <v>-0.47397503463687118</v>
      </c>
      <c r="AF194" s="43">
        <f t="shared" si="30"/>
        <v>-4.4907780617235958E-2</v>
      </c>
      <c r="AG194" s="47">
        <f t="shared" si="31"/>
        <v>0.27215992151310098</v>
      </c>
    </row>
    <row r="195" spans="2:33" x14ac:dyDescent="0.35">
      <c r="B195" s="32">
        <v>0.35</v>
      </c>
      <c r="C195" s="33">
        <v>8.3000000000000007</v>
      </c>
      <c r="D195" s="33">
        <v>1.903</v>
      </c>
      <c r="E195" s="33">
        <v>0.13100000000000001</v>
      </c>
      <c r="F195" s="33">
        <v>-3.0000000000000001E-3</v>
      </c>
      <c r="G195" s="33">
        <v>0.67</v>
      </c>
      <c r="H195" s="33">
        <v>69</v>
      </c>
      <c r="I195" s="36">
        <v>272.6447</v>
      </c>
      <c r="J195" s="33">
        <v>10.71</v>
      </c>
      <c r="K195" s="33">
        <v>75.849999999999994</v>
      </c>
      <c r="L195" s="33">
        <v>7.69</v>
      </c>
      <c r="M195" s="33" t="s">
        <v>344</v>
      </c>
      <c r="N195" s="33" t="s">
        <v>348</v>
      </c>
      <c r="O195" s="35" t="s">
        <v>350</v>
      </c>
      <c r="W195" s="42">
        <f t="shared" si="32"/>
        <v>1.4149327088301242</v>
      </c>
      <c r="X195" s="43">
        <f t="shared" ref="X195:X217" si="33">(C195-AVERAGE(C$3:C$217))/STDEV(C$3:C$217)</f>
        <v>1.8202519233401073</v>
      </c>
      <c r="Y195" s="43">
        <f t="shared" ref="Y195:Y217" si="34">(D195-AVERAGE(D$3:D$217))/STDEV(D$3:D$217)</f>
        <v>1.0603529096497366</v>
      </c>
      <c r="Z195" s="43">
        <f t="shared" ref="Z195:Z216" si="35">(E195-AVERAGE(E$3:E$217))/STDEV(E$3:E$217)</f>
        <v>0.41823230711487375</v>
      </c>
      <c r="AA195" s="43">
        <f t="shared" ref="AA195:AA217" si="36">(F195-AVERAGE(F$3:F$217))/STDEV(F$3:F$217)</f>
        <v>0.44193210087274387</v>
      </c>
      <c r="AB195" s="43">
        <f t="shared" ref="AB195:AB217" si="37">(G195-AVERAGE(G$3:G$217))/STDEV(G$3:G$217)</f>
        <v>-0.60936516807727059</v>
      </c>
      <c r="AC195" s="43">
        <f t="shared" ref="AC195:AC217" si="38">(H195-AVERAGE(H$3:H$217))/STDEV(H$3:H$217)</f>
        <v>-0.2015693080732088</v>
      </c>
      <c r="AD195" s="43">
        <f t="shared" ref="AD195:AD217" si="39">(I195-AVERAGE(I$3:I$217))/STDEV(I$3:I$217)</f>
        <v>-0.9944234779647213</v>
      </c>
      <c r="AE195" s="43">
        <f t="shared" ref="AE195:AE217" si="40">(J195-AVERAGE(J$3:J$217))/STDEV(J$3:J$217)</f>
        <v>-0.4415626197364485</v>
      </c>
      <c r="AF195" s="43">
        <f t="shared" ref="AF195:AF217" si="41">(K195-AVERAGE(K$3:K$217))/STDEV(K$3:K$217)</f>
        <v>-0.22045637757548031</v>
      </c>
      <c r="AG195" s="47">
        <f t="shared" ref="AG195:AG217" si="42">(L195-AVERAGE(L$3:L$217))/STDEV(L$3:L$217)</f>
        <v>0.48458837510335789</v>
      </c>
    </row>
    <row r="196" spans="2:33" x14ac:dyDescent="0.35">
      <c r="B196" s="32">
        <v>0.2</v>
      </c>
      <c r="C196" s="33">
        <v>5.9</v>
      </c>
      <c r="D196" s="33">
        <v>2.052</v>
      </c>
      <c r="E196" s="33">
        <v>0.155</v>
      </c>
      <c r="F196" s="33">
        <v>-2E-3</v>
      </c>
      <c r="G196" s="33">
        <v>1.08</v>
      </c>
      <c r="H196" s="33">
        <v>71</v>
      </c>
      <c r="I196" s="36">
        <v>374.7835</v>
      </c>
      <c r="J196" s="33">
        <v>9.59</v>
      </c>
      <c r="K196" s="33">
        <v>78.42</v>
      </c>
      <c r="L196" s="33">
        <v>7.15</v>
      </c>
      <c r="M196" s="33" t="s">
        <v>344</v>
      </c>
      <c r="N196" s="33" t="s">
        <v>348</v>
      </c>
      <c r="O196" s="35" t="s">
        <v>351</v>
      </c>
      <c r="W196" s="42">
        <f t="shared" ref="W196:W217" si="43">(B196-AVERAGE(B$3:B$217))/STDEV(B$3:B$217)</f>
        <v>-1.4658488479736378</v>
      </c>
      <c r="X196" s="43">
        <f t="shared" si="33"/>
        <v>0.11283510377367506</v>
      </c>
      <c r="Y196" s="43">
        <f t="shared" si="34"/>
        <v>2.0451727362944525</v>
      </c>
      <c r="Z196" s="43">
        <f t="shared" si="35"/>
        <v>1.8087469364400892</v>
      </c>
      <c r="AA196" s="43">
        <f t="shared" si="36"/>
        <v>1.0320898753301324</v>
      </c>
      <c r="AB196" s="43">
        <f t="shared" si="37"/>
        <v>1.286700471386607</v>
      </c>
      <c r="AC196" s="43">
        <f t="shared" si="38"/>
        <v>-2.3168885985421091E-3</v>
      </c>
      <c r="AD196" s="43">
        <f t="shared" si="39"/>
        <v>0.591320339859151</v>
      </c>
      <c r="AE196" s="43">
        <f t="shared" si="40"/>
        <v>-1.3491102369482642</v>
      </c>
      <c r="AF196" s="43">
        <f t="shared" si="41"/>
        <v>0.82875267866331537</v>
      </c>
      <c r="AG196" s="47">
        <f t="shared" si="42"/>
        <v>0.13697817831930117</v>
      </c>
    </row>
    <row r="197" spans="2:33" x14ac:dyDescent="0.35">
      <c r="B197" s="32">
        <v>0.3</v>
      </c>
      <c r="C197" s="33">
        <v>7.6</v>
      </c>
      <c r="D197" s="33">
        <v>1.98</v>
      </c>
      <c r="E197" s="33">
        <v>0.13800000000000001</v>
      </c>
      <c r="F197" s="33">
        <v>-4.0000000000000001E-3</v>
      </c>
      <c r="G197" s="33">
        <v>0.66</v>
      </c>
      <c r="H197" s="33">
        <v>61</v>
      </c>
      <c r="I197" s="36">
        <v>331.9511</v>
      </c>
      <c r="J197" s="33">
        <v>10.45</v>
      </c>
      <c r="K197" s="33">
        <v>76.62</v>
      </c>
      <c r="L197" s="33">
        <v>7.11</v>
      </c>
      <c r="M197" s="33" t="s">
        <v>343</v>
      </c>
      <c r="N197" s="33" t="s">
        <v>349</v>
      </c>
      <c r="O197" s="35" t="s">
        <v>350</v>
      </c>
      <c r="W197" s="42">
        <f t="shared" si="43"/>
        <v>0.45467218989553698</v>
      </c>
      <c r="X197" s="43">
        <f t="shared" si="33"/>
        <v>1.322255350966564</v>
      </c>
      <c r="Y197" s="43">
        <f t="shared" si="34"/>
        <v>1.5692866455668042</v>
      </c>
      <c r="Z197" s="43">
        <f t="shared" si="35"/>
        <v>0.8237990740013954</v>
      </c>
      <c r="AA197" s="43">
        <f t="shared" si="36"/>
        <v>-0.1482256735846447</v>
      </c>
      <c r="AB197" s="43">
        <f t="shared" si="37"/>
        <v>-0.65561067147882868</v>
      </c>
      <c r="AC197" s="43">
        <f t="shared" si="38"/>
        <v>-0.99857898597187555</v>
      </c>
      <c r="AD197" s="43">
        <f t="shared" si="39"/>
        <v>-7.3669003099247135E-2</v>
      </c>
      <c r="AE197" s="43">
        <f t="shared" si="40"/>
        <v>-0.65224331658919255</v>
      </c>
      <c r="AF197" s="43">
        <f t="shared" si="41"/>
        <v>9.3898086745095977E-2</v>
      </c>
      <c r="AG197" s="47">
        <f t="shared" si="42"/>
        <v>0.11122927485381548</v>
      </c>
    </row>
    <row r="198" spans="2:33" x14ac:dyDescent="0.35">
      <c r="B198" s="32">
        <v>0.37</v>
      </c>
      <c r="C198" s="33">
        <v>9.4</v>
      </c>
      <c r="D198" s="33">
        <v>1.8959999999999999</v>
      </c>
      <c r="E198" s="33">
        <v>0.13200000000000001</v>
      </c>
      <c r="F198" s="33">
        <v>-4.0000000000000001E-3</v>
      </c>
      <c r="G198" s="33">
        <v>0.72</v>
      </c>
      <c r="H198" s="33">
        <v>63</v>
      </c>
      <c r="I198" s="36">
        <v>306.41640000000001</v>
      </c>
      <c r="J198" s="33">
        <v>10.77</v>
      </c>
      <c r="K198" s="33">
        <v>76.44</v>
      </c>
      <c r="L198" s="33">
        <v>7</v>
      </c>
      <c r="M198" s="33" t="s">
        <v>344</v>
      </c>
      <c r="N198" s="33" t="s">
        <v>349</v>
      </c>
      <c r="O198" s="35" t="s">
        <v>350</v>
      </c>
      <c r="W198" s="42">
        <f t="shared" si="43"/>
        <v>1.7990369164039597</v>
      </c>
      <c r="X198" s="43">
        <f t="shared" si="33"/>
        <v>2.6028179656413886</v>
      </c>
      <c r="Y198" s="43">
        <f t="shared" si="34"/>
        <v>1.0140862063845477</v>
      </c>
      <c r="Z198" s="43">
        <f t="shared" si="35"/>
        <v>0.47617041667009113</v>
      </c>
      <c r="AA198" s="43">
        <f t="shared" si="36"/>
        <v>-0.1482256735846447</v>
      </c>
      <c r="AB198" s="43">
        <f t="shared" si="37"/>
        <v>-0.378137651069481</v>
      </c>
      <c r="AC198" s="43">
        <f t="shared" si="38"/>
        <v>-0.79932656649720879</v>
      </c>
      <c r="AD198" s="43">
        <f t="shared" si="39"/>
        <v>-0.47010495755521498</v>
      </c>
      <c r="AE198" s="43">
        <f t="shared" si="40"/>
        <v>-0.39294399738581659</v>
      </c>
      <c r="AF198" s="43">
        <f t="shared" si="41"/>
        <v>2.041262755327114E-2</v>
      </c>
      <c r="AG198" s="47">
        <f t="shared" si="42"/>
        <v>4.0419790323729651E-2</v>
      </c>
    </row>
    <row r="199" spans="2:33" x14ac:dyDescent="0.35">
      <c r="B199" s="32">
        <v>0.39</v>
      </c>
      <c r="C199" s="33">
        <v>5</v>
      </c>
      <c r="D199" s="33">
        <v>1.7450000000000001</v>
      </c>
      <c r="E199" s="33">
        <v>0.14399999999999999</v>
      </c>
      <c r="F199" s="33">
        <v>-1E-3</v>
      </c>
      <c r="G199" s="33">
        <v>1.17</v>
      </c>
      <c r="H199" s="33">
        <v>90</v>
      </c>
      <c r="I199" s="36">
        <v>353.3673</v>
      </c>
      <c r="J199" s="33">
        <v>11.47</v>
      </c>
      <c r="K199" s="33">
        <v>75.25</v>
      </c>
      <c r="L199" s="33">
        <v>8.5399999999999991</v>
      </c>
      <c r="M199" s="33" t="s">
        <v>343</v>
      </c>
      <c r="N199" s="33" t="s">
        <v>348</v>
      </c>
      <c r="O199" s="35" t="s">
        <v>351</v>
      </c>
      <c r="W199" s="42">
        <f t="shared" si="43"/>
        <v>2.1831411239777951</v>
      </c>
      <c r="X199" s="43">
        <f t="shared" si="33"/>
        <v>-0.52744620356373717</v>
      </c>
      <c r="Y199" s="43">
        <f t="shared" si="34"/>
        <v>1.6047321664065469E-2</v>
      </c>
      <c r="Z199" s="43">
        <f t="shared" si="35"/>
        <v>1.1714277313326982</v>
      </c>
      <c r="AA199" s="43">
        <f t="shared" si="36"/>
        <v>1.6222476497875211</v>
      </c>
      <c r="AB199" s="43">
        <f t="shared" si="37"/>
        <v>1.7029100020006283</v>
      </c>
      <c r="AC199" s="43">
        <f t="shared" si="38"/>
        <v>1.8905810964107914</v>
      </c>
      <c r="AD199" s="43">
        <f t="shared" si="39"/>
        <v>0.25882566837995191</v>
      </c>
      <c r="AE199" s="43">
        <f t="shared" si="40"/>
        <v>0.17427326337156857</v>
      </c>
      <c r="AF199" s="43">
        <f t="shared" si="41"/>
        <v>-0.46540790821488481</v>
      </c>
      <c r="AG199" s="47">
        <f t="shared" si="42"/>
        <v>1.0317525737449278</v>
      </c>
    </row>
    <row r="200" spans="2:33" x14ac:dyDescent="0.35">
      <c r="B200" s="32">
        <v>0.26</v>
      </c>
      <c r="C200" s="33">
        <v>5</v>
      </c>
      <c r="D200" s="33">
        <v>1.5049999999999999</v>
      </c>
      <c r="E200" s="33">
        <v>0.1</v>
      </c>
      <c r="F200" s="33">
        <v>-1E-3</v>
      </c>
      <c r="G200" s="33">
        <v>0.79</v>
      </c>
      <c r="H200" s="33">
        <v>96</v>
      </c>
      <c r="I200" s="36">
        <v>159.7978</v>
      </c>
      <c r="J200" s="33">
        <v>10.119999999999999</v>
      </c>
      <c r="K200" s="33">
        <v>74.510000000000005</v>
      </c>
      <c r="L200" s="33">
        <v>10.19</v>
      </c>
      <c r="M200" s="33" t="s">
        <v>343</v>
      </c>
      <c r="N200" s="33" t="s">
        <v>348</v>
      </c>
      <c r="O200" s="35" t="s">
        <v>351</v>
      </c>
      <c r="W200" s="42">
        <f t="shared" si="43"/>
        <v>-0.31353622525213271</v>
      </c>
      <c r="X200" s="43">
        <f t="shared" si="33"/>
        <v>-0.52744620356373717</v>
      </c>
      <c r="Y200" s="43">
        <f t="shared" si="34"/>
        <v>-1.5702396474280953</v>
      </c>
      <c r="Z200" s="43">
        <f t="shared" si="35"/>
        <v>-1.3778490890968635</v>
      </c>
      <c r="AA200" s="43">
        <f t="shared" si="36"/>
        <v>1.6222476497875211</v>
      </c>
      <c r="AB200" s="43">
        <f t="shared" si="37"/>
        <v>-5.4419127258574791E-2</v>
      </c>
      <c r="AC200" s="43">
        <f t="shared" si="38"/>
        <v>2.4883383548347915</v>
      </c>
      <c r="AD200" s="43">
        <f t="shared" si="39"/>
        <v>-2.746414631528193</v>
      </c>
      <c r="AE200" s="43">
        <f t="shared" si="40"/>
        <v>-0.9196457395176737</v>
      </c>
      <c r="AF200" s="43">
        <f t="shared" si="41"/>
        <v>-0.76751479600348449</v>
      </c>
      <c r="AG200" s="47">
        <f t="shared" si="42"/>
        <v>2.0938948416962124</v>
      </c>
    </row>
    <row r="201" spans="2:33" x14ac:dyDescent="0.35">
      <c r="B201" s="32">
        <v>0.27</v>
      </c>
      <c r="C201" s="33">
        <v>8.5</v>
      </c>
      <c r="D201" s="33">
        <v>1.9990000000000001</v>
      </c>
      <c r="E201" s="33">
        <v>0.14099999999999999</v>
      </c>
      <c r="F201" s="33">
        <v>-3.0000000000000001E-3</v>
      </c>
      <c r="G201" s="33">
        <v>0.78</v>
      </c>
      <c r="H201" s="33">
        <v>60</v>
      </c>
      <c r="I201" s="36">
        <v>281.7054</v>
      </c>
      <c r="J201" s="33">
        <v>11.85</v>
      </c>
      <c r="K201" s="33">
        <v>75.03</v>
      </c>
      <c r="L201" s="33">
        <v>7.42</v>
      </c>
      <c r="M201" s="33" t="s">
        <v>344</v>
      </c>
      <c r="N201" s="33" t="s">
        <v>349</v>
      </c>
      <c r="O201" s="35" t="s">
        <v>350</v>
      </c>
      <c r="W201" s="42">
        <f t="shared" si="43"/>
        <v>-0.12148412146521501</v>
      </c>
      <c r="X201" s="43">
        <f t="shared" si="33"/>
        <v>1.9625366583039761</v>
      </c>
      <c r="Y201" s="43">
        <f t="shared" si="34"/>
        <v>1.6948676972866008</v>
      </c>
      <c r="Z201" s="43">
        <f t="shared" si="35"/>
        <v>0.9976134026670459</v>
      </c>
      <c r="AA201" s="43">
        <f t="shared" si="36"/>
        <v>0.44193210087274387</v>
      </c>
      <c r="AB201" s="43">
        <f t="shared" si="37"/>
        <v>-0.10066463066013283</v>
      </c>
      <c r="AC201" s="43">
        <f t="shared" si="38"/>
        <v>-1.0982051957092089</v>
      </c>
      <c r="AD201" s="43">
        <f t="shared" si="39"/>
        <v>-0.85375265541582945</v>
      </c>
      <c r="AE201" s="43">
        <f t="shared" si="40"/>
        <v>0.48219120492557638</v>
      </c>
      <c r="AF201" s="43">
        <f t="shared" si="41"/>
        <v>-0.55522346944933354</v>
      </c>
      <c r="AG201" s="47">
        <f t="shared" si="42"/>
        <v>0.31078327671132921</v>
      </c>
    </row>
    <row r="202" spans="2:33" x14ac:dyDescent="0.35">
      <c r="B202" s="32">
        <v>0.3</v>
      </c>
      <c r="C202" s="33">
        <v>8.3000000000000007</v>
      </c>
      <c r="D202" s="33">
        <v>2.0499999999999998</v>
      </c>
      <c r="E202" s="33">
        <v>0.14699999999999999</v>
      </c>
      <c r="F202" s="33">
        <v>-4.0000000000000001E-3</v>
      </c>
      <c r="G202" s="33">
        <v>0.7</v>
      </c>
      <c r="H202" s="33">
        <v>57</v>
      </c>
      <c r="I202" s="36">
        <v>311.35859999999997</v>
      </c>
      <c r="J202" s="33">
        <v>10.5</v>
      </c>
      <c r="K202" s="33">
        <v>76.58</v>
      </c>
      <c r="L202" s="33">
        <v>7.08</v>
      </c>
      <c r="M202" s="33" t="s">
        <v>344</v>
      </c>
      <c r="N202" s="33" t="s">
        <v>349</v>
      </c>
      <c r="O202" s="35" t="s">
        <v>350</v>
      </c>
      <c r="W202" s="42">
        <f t="shared" si="43"/>
        <v>0.45467218989553698</v>
      </c>
      <c r="X202" s="43">
        <f t="shared" si="33"/>
        <v>1.8202519233401073</v>
      </c>
      <c r="Y202" s="43">
        <f t="shared" si="34"/>
        <v>2.0319536782186827</v>
      </c>
      <c r="Z202" s="43">
        <f t="shared" si="35"/>
        <v>1.3452420599983503</v>
      </c>
      <c r="AA202" s="43">
        <f t="shared" si="36"/>
        <v>-0.1482256735846447</v>
      </c>
      <c r="AB202" s="43">
        <f t="shared" si="37"/>
        <v>-0.47062865787259706</v>
      </c>
      <c r="AC202" s="43">
        <f t="shared" si="38"/>
        <v>-1.397083824921209</v>
      </c>
      <c r="AD202" s="43">
        <f t="shared" si="39"/>
        <v>-0.39337541798309278</v>
      </c>
      <c r="AE202" s="43">
        <f t="shared" si="40"/>
        <v>-0.6117277979636645</v>
      </c>
      <c r="AF202" s="43">
        <f t="shared" si="41"/>
        <v>7.75679847024663E-2</v>
      </c>
      <c r="AG202" s="47">
        <f t="shared" si="42"/>
        <v>9.1917597254701056E-2</v>
      </c>
    </row>
    <row r="203" spans="2:33" x14ac:dyDescent="0.35">
      <c r="B203" s="32">
        <v>0.3</v>
      </c>
      <c r="C203" s="33">
        <v>5</v>
      </c>
      <c r="D203" s="33">
        <v>1.577</v>
      </c>
      <c r="E203" s="33">
        <v>0.125</v>
      </c>
      <c r="F203" s="33">
        <v>-2E-3</v>
      </c>
      <c r="G203" s="33">
        <v>0.96</v>
      </c>
      <c r="H203" s="33">
        <v>91</v>
      </c>
      <c r="I203" s="36">
        <v>303.1216</v>
      </c>
      <c r="J203" s="33">
        <v>11.34</v>
      </c>
      <c r="K203" s="33">
        <v>76.040000000000006</v>
      </c>
      <c r="L203" s="33">
        <v>8</v>
      </c>
      <c r="M203" s="33" t="s">
        <v>343</v>
      </c>
      <c r="N203" s="33" t="s">
        <v>348</v>
      </c>
      <c r="O203" s="35" t="s">
        <v>351</v>
      </c>
      <c r="W203" s="42">
        <f t="shared" si="43"/>
        <v>0.45467218989553698</v>
      </c>
      <c r="X203" s="43">
        <f t="shared" si="33"/>
        <v>-0.52744620356373717</v>
      </c>
      <c r="Y203" s="43">
        <f t="shared" si="34"/>
        <v>-1.0943535567004472</v>
      </c>
      <c r="Z203" s="43">
        <f t="shared" si="35"/>
        <v>7.060364978356945E-2</v>
      </c>
      <c r="AA203" s="43">
        <f t="shared" si="36"/>
        <v>1.0320898753301324</v>
      </c>
      <c r="AB203" s="43">
        <f t="shared" si="37"/>
        <v>0.73175443056791067</v>
      </c>
      <c r="AC203" s="43">
        <f t="shared" si="38"/>
        <v>1.9902073061481247</v>
      </c>
      <c r="AD203" s="43">
        <f t="shared" si="39"/>
        <v>-0.52125798393663036</v>
      </c>
      <c r="AE203" s="43">
        <f t="shared" si="40"/>
        <v>6.8932914945196572E-2</v>
      </c>
      <c r="AF203" s="43">
        <f t="shared" si="41"/>
        <v>-0.14288839287299659</v>
      </c>
      <c r="AG203" s="47">
        <f t="shared" si="42"/>
        <v>0.68414237696087166</v>
      </c>
    </row>
    <row r="204" spans="2:33" x14ac:dyDescent="0.35">
      <c r="B204" s="32">
        <v>0.31</v>
      </c>
      <c r="C204" s="33">
        <v>6</v>
      </c>
      <c r="D204" s="33">
        <v>1.841</v>
      </c>
      <c r="E204" s="33">
        <v>0.13700000000000001</v>
      </c>
      <c r="F204" s="33">
        <v>-5.0000000000000001E-3</v>
      </c>
      <c r="G204" s="33">
        <v>0.51</v>
      </c>
      <c r="H204" s="33">
        <v>65</v>
      </c>
      <c r="I204" s="36">
        <v>464.5668</v>
      </c>
      <c r="J204" s="33">
        <v>10.76</v>
      </c>
      <c r="K204" s="33">
        <v>76.69</v>
      </c>
      <c r="L204" s="33">
        <v>6.62</v>
      </c>
      <c r="M204" s="33" t="s">
        <v>344</v>
      </c>
      <c r="N204" s="33" t="s">
        <v>348</v>
      </c>
      <c r="O204" s="35" t="s">
        <v>350</v>
      </c>
      <c r="W204" s="42">
        <f t="shared" si="43"/>
        <v>0.64672429368245465</v>
      </c>
      <c r="X204" s="43">
        <f t="shared" si="33"/>
        <v>0.18397747125560948</v>
      </c>
      <c r="Y204" s="43">
        <f t="shared" si="34"/>
        <v>0.65056210930092839</v>
      </c>
      <c r="Z204" s="43">
        <f t="shared" si="35"/>
        <v>0.76586096444617802</v>
      </c>
      <c r="AA204" s="43">
        <f t="shared" si="36"/>
        <v>-0.73838344804203326</v>
      </c>
      <c r="AB204" s="43">
        <f t="shared" si="37"/>
        <v>-1.3492932225021985</v>
      </c>
      <c r="AC204" s="43">
        <f t="shared" si="38"/>
        <v>-0.60007414702254214</v>
      </c>
      <c r="AD204" s="43">
        <f t="shared" si="39"/>
        <v>1.985240308752716</v>
      </c>
      <c r="AE204" s="43">
        <f t="shared" si="40"/>
        <v>-0.4010471011109219</v>
      </c>
      <c r="AF204" s="43">
        <f t="shared" si="41"/>
        <v>0.12247576531969065</v>
      </c>
      <c r="AG204" s="47">
        <f t="shared" si="42"/>
        <v>-0.20419479259838424</v>
      </c>
    </row>
    <row r="205" spans="2:33" x14ac:dyDescent="0.35">
      <c r="B205" s="32">
        <v>0.4</v>
      </c>
      <c r="C205" s="33">
        <v>8.5</v>
      </c>
      <c r="D205" s="33">
        <v>1.861</v>
      </c>
      <c r="E205" s="33">
        <v>0.11700000000000001</v>
      </c>
      <c r="F205" s="33">
        <v>-2E-3</v>
      </c>
      <c r="G205" s="33">
        <v>0.54</v>
      </c>
      <c r="H205" s="33">
        <v>46</v>
      </c>
      <c r="I205" s="36">
        <v>199.33539999999999</v>
      </c>
      <c r="J205" s="33">
        <v>11.42</v>
      </c>
      <c r="K205" s="33">
        <v>76.41</v>
      </c>
      <c r="L205" s="33">
        <v>6.41</v>
      </c>
      <c r="M205" s="33" t="s">
        <v>343</v>
      </c>
      <c r="N205" s="33" t="s">
        <v>348</v>
      </c>
      <c r="O205" s="35" t="s">
        <v>350</v>
      </c>
      <c r="W205" s="42">
        <f t="shared" si="43"/>
        <v>2.3751932277647128</v>
      </c>
      <c r="X205" s="43">
        <f t="shared" si="33"/>
        <v>1.9625366583039761</v>
      </c>
      <c r="Y205" s="43">
        <f t="shared" si="34"/>
        <v>0.78275269005860837</v>
      </c>
      <c r="Z205" s="43">
        <f t="shared" si="35"/>
        <v>-0.39290122665816879</v>
      </c>
      <c r="AA205" s="43">
        <f t="shared" si="36"/>
        <v>1.0320898753301324</v>
      </c>
      <c r="AB205" s="43">
        <f t="shared" si="37"/>
        <v>-1.2105567122975245</v>
      </c>
      <c r="AC205" s="43">
        <f t="shared" si="38"/>
        <v>-2.4929721320318756</v>
      </c>
      <c r="AD205" s="43">
        <f t="shared" si="39"/>
        <v>-2.1325783149512101</v>
      </c>
      <c r="AE205" s="43">
        <f t="shared" si="40"/>
        <v>0.13375774474604055</v>
      </c>
      <c r="AF205" s="43">
        <f t="shared" si="41"/>
        <v>8.1650510213003343E-3</v>
      </c>
      <c r="AG205" s="47">
        <f t="shared" si="42"/>
        <v>-0.33937653579218402</v>
      </c>
    </row>
    <row r="206" spans="2:33" x14ac:dyDescent="0.35">
      <c r="B206" s="32">
        <v>0.36</v>
      </c>
      <c r="C206" s="33">
        <v>6.3</v>
      </c>
      <c r="D206" s="33">
        <v>1.893</v>
      </c>
      <c r="E206" s="33">
        <v>0.13600000000000001</v>
      </c>
      <c r="F206" s="33">
        <v>-5.0000000000000001E-3</v>
      </c>
      <c r="G206" s="33">
        <v>0.67</v>
      </c>
      <c r="H206" s="33">
        <v>53</v>
      </c>
      <c r="I206" s="36">
        <v>308.88749999999999</v>
      </c>
      <c r="J206" s="33">
        <v>10.01</v>
      </c>
      <c r="K206" s="33">
        <v>76.739999999999995</v>
      </c>
      <c r="L206" s="33">
        <v>7.34</v>
      </c>
      <c r="M206" s="33" t="s">
        <v>344</v>
      </c>
      <c r="N206" s="33" t="s">
        <v>348</v>
      </c>
      <c r="O206" s="35" t="s">
        <v>350</v>
      </c>
      <c r="W206" s="42">
        <f t="shared" si="43"/>
        <v>1.6069848126170421</v>
      </c>
      <c r="X206" s="43">
        <f t="shared" si="33"/>
        <v>0.39740457370141336</v>
      </c>
      <c r="Y206" s="43">
        <f t="shared" si="34"/>
        <v>0.99425761927089651</v>
      </c>
      <c r="Z206" s="43">
        <f t="shared" si="35"/>
        <v>0.70792285489096063</v>
      </c>
      <c r="AA206" s="43">
        <f t="shared" si="36"/>
        <v>-0.73838344804203326</v>
      </c>
      <c r="AB206" s="43">
        <f t="shared" si="37"/>
        <v>-0.60936516807727059</v>
      </c>
      <c r="AC206" s="43">
        <f t="shared" si="38"/>
        <v>-1.7955886638705423</v>
      </c>
      <c r="AD206" s="43">
        <f t="shared" si="39"/>
        <v>-0.4317401877691539</v>
      </c>
      <c r="AE206" s="43">
        <f t="shared" si="40"/>
        <v>-1.0087798804938337</v>
      </c>
      <c r="AF206" s="43">
        <f t="shared" si="41"/>
        <v>0.14288839287297339</v>
      </c>
      <c r="AG206" s="47">
        <f t="shared" si="42"/>
        <v>0.25928546978035782</v>
      </c>
    </row>
    <row r="207" spans="2:33" x14ac:dyDescent="0.35">
      <c r="B207" s="32">
        <v>0.31</v>
      </c>
      <c r="C207" s="33">
        <v>7.8</v>
      </c>
      <c r="D207" s="33">
        <v>1.9379999999999999</v>
      </c>
      <c r="E207" s="33">
        <v>0.14199999999999999</v>
      </c>
      <c r="F207" s="33">
        <v>-4.0000000000000001E-3</v>
      </c>
      <c r="G207" s="33">
        <v>0.71</v>
      </c>
      <c r="H207" s="33">
        <v>57</v>
      </c>
      <c r="I207" s="36">
        <v>359.95690000000002</v>
      </c>
      <c r="J207" s="33">
        <v>10.69</v>
      </c>
      <c r="K207" s="33">
        <v>76.400000000000006</v>
      </c>
      <c r="L207" s="33">
        <v>7.05</v>
      </c>
      <c r="M207" s="33" t="s">
        <v>343</v>
      </c>
      <c r="N207" s="33" t="s">
        <v>349</v>
      </c>
      <c r="O207" s="35" t="s">
        <v>350</v>
      </c>
      <c r="W207" s="42">
        <f t="shared" si="43"/>
        <v>0.64672429368245465</v>
      </c>
      <c r="X207" s="43">
        <f t="shared" si="33"/>
        <v>1.4645400859304334</v>
      </c>
      <c r="Y207" s="43">
        <f t="shared" si="34"/>
        <v>1.291686425975676</v>
      </c>
      <c r="Z207" s="43">
        <f t="shared" si="35"/>
        <v>1.0555515122222634</v>
      </c>
      <c r="AA207" s="43">
        <f t="shared" si="36"/>
        <v>-0.1482256735846447</v>
      </c>
      <c r="AB207" s="43">
        <f t="shared" si="37"/>
        <v>-0.42438315447103903</v>
      </c>
      <c r="AC207" s="43">
        <f t="shared" si="38"/>
        <v>-1.397083824921209</v>
      </c>
      <c r="AD207" s="43">
        <f t="shared" si="39"/>
        <v>0.36113172114278269</v>
      </c>
      <c r="AE207" s="43">
        <f t="shared" si="40"/>
        <v>-0.45776882718666057</v>
      </c>
      <c r="AF207" s="43">
        <f t="shared" si="41"/>
        <v>4.0825255106472658E-3</v>
      </c>
      <c r="AG207" s="47">
        <f t="shared" si="42"/>
        <v>7.2605919655586632E-2</v>
      </c>
    </row>
    <row r="208" spans="2:33" x14ac:dyDescent="0.35">
      <c r="B208" s="32">
        <v>0.28000000000000003</v>
      </c>
      <c r="C208" s="33">
        <v>5.7</v>
      </c>
      <c r="D208" s="33">
        <v>1.4670000000000001</v>
      </c>
      <c r="E208" s="33">
        <v>0.105</v>
      </c>
      <c r="F208" s="33">
        <v>-1E-3</v>
      </c>
      <c r="G208" s="33">
        <v>0.75</v>
      </c>
      <c r="H208" s="33">
        <v>90</v>
      </c>
      <c r="I208" s="36">
        <v>168.03479999999999</v>
      </c>
      <c r="J208" s="33">
        <v>10.15</v>
      </c>
      <c r="K208" s="33">
        <v>74.5</v>
      </c>
      <c r="L208" s="33">
        <v>10.18</v>
      </c>
      <c r="M208" s="33" t="s">
        <v>343</v>
      </c>
      <c r="N208" s="33" t="s">
        <v>348</v>
      </c>
      <c r="O208" s="35" t="s">
        <v>351</v>
      </c>
      <c r="W208" s="42">
        <f t="shared" si="43"/>
        <v>7.056798232170268E-2</v>
      </c>
      <c r="X208" s="43">
        <f t="shared" si="33"/>
        <v>-2.9449631190194392E-2</v>
      </c>
      <c r="Y208" s="43">
        <f t="shared" si="34"/>
        <v>-1.8214017508676861</v>
      </c>
      <c r="Z208" s="43">
        <f t="shared" si="35"/>
        <v>-1.0881585413207773</v>
      </c>
      <c r="AA208" s="43">
        <f t="shared" si="36"/>
        <v>1.6222476497875211</v>
      </c>
      <c r="AB208" s="43">
        <f t="shared" si="37"/>
        <v>-0.23940114086480691</v>
      </c>
      <c r="AC208" s="43">
        <f t="shared" si="38"/>
        <v>1.8905810964107914</v>
      </c>
      <c r="AD208" s="43">
        <f t="shared" si="39"/>
        <v>-2.6185320655746551</v>
      </c>
      <c r="AE208" s="43">
        <f t="shared" si="40"/>
        <v>-0.89533642834235638</v>
      </c>
      <c r="AF208" s="43">
        <f t="shared" si="41"/>
        <v>-0.7715973215141434</v>
      </c>
      <c r="AG208" s="47">
        <f t="shared" si="42"/>
        <v>2.087457615829841</v>
      </c>
    </row>
    <row r="209" spans="1:33" x14ac:dyDescent="0.35">
      <c r="B209" s="32">
        <v>0.43</v>
      </c>
      <c r="C209" s="33">
        <v>6.8</v>
      </c>
      <c r="D209" s="33">
        <v>1.649</v>
      </c>
      <c r="E209" s="33">
        <v>0.13100000000000001</v>
      </c>
      <c r="F209" s="33">
        <v>-3.0000000000000001E-3</v>
      </c>
      <c r="G209" s="33">
        <v>1.06</v>
      </c>
      <c r="H209" s="33">
        <v>89</v>
      </c>
      <c r="I209" s="36">
        <v>314.65339999999998</v>
      </c>
      <c r="J209" s="33">
        <v>12.66</v>
      </c>
      <c r="K209" s="33">
        <v>75.73</v>
      </c>
      <c r="L209" s="33">
        <v>6.04</v>
      </c>
      <c r="M209" s="33" t="s">
        <v>343</v>
      </c>
      <c r="N209" s="33" t="s">
        <v>348</v>
      </c>
      <c r="O209" s="35" t="s">
        <v>354</v>
      </c>
      <c r="W209" s="42">
        <f t="shared" si="43"/>
        <v>2.9513495391254647</v>
      </c>
      <c r="X209" s="43">
        <f t="shared" si="33"/>
        <v>0.75311641111108674</v>
      </c>
      <c r="Y209" s="43">
        <f t="shared" si="34"/>
        <v>-0.61846746597279889</v>
      </c>
      <c r="Z209" s="43">
        <f t="shared" si="35"/>
        <v>0.41823230711487375</v>
      </c>
      <c r="AA209" s="43">
        <f t="shared" si="36"/>
        <v>0.44193210087274387</v>
      </c>
      <c r="AB209" s="43">
        <f t="shared" si="37"/>
        <v>1.1942094645834911</v>
      </c>
      <c r="AC209" s="43">
        <f t="shared" si="38"/>
        <v>1.7909548866734581</v>
      </c>
      <c r="AD209" s="43">
        <f t="shared" si="39"/>
        <v>-0.34222239160167744</v>
      </c>
      <c r="AE209" s="43">
        <f t="shared" si="40"/>
        <v>1.1385426066591215</v>
      </c>
      <c r="AF209" s="43">
        <f t="shared" si="41"/>
        <v>-0.26944668370335773</v>
      </c>
      <c r="AG209" s="47">
        <f t="shared" si="42"/>
        <v>-0.57755389284792669</v>
      </c>
    </row>
    <row r="210" spans="1:33" x14ac:dyDescent="0.35">
      <c r="B210" s="32">
        <v>0.28999999999999998</v>
      </c>
      <c r="C210" s="33">
        <v>8.6</v>
      </c>
      <c r="D210" s="33">
        <v>1.994</v>
      </c>
      <c r="E210" s="33">
        <v>0.14099999999999999</v>
      </c>
      <c r="F210" s="33">
        <v>-5.0000000000000001E-3</v>
      </c>
      <c r="G210" s="33">
        <v>0.71</v>
      </c>
      <c r="H210" s="33">
        <v>53</v>
      </c>
      <c r="I210" s="36">
        <v>329.48</v>
      </c>
      <c r="J210" s="33">
        <v>10.71</v>
      </c>
      <c r="K210" s="33">
        <v>76.400000000000006</v>
      </c>
      <c r="L210" s="33">
        <v>7.12</v>
      </c>
      <c r="M210" s="33" t="s">
        <v>344</v>
      </c>
      <c r="N210" s="33" t="s">
        <v>349</v>
      </c>
      <c r="O210" s="35" t="s">
        <v>350</v>
      </c>
      <c r="W210" s="42">
        <f t="shared" si="43"/>
        <v>0.26262008610861931</v>
      </c>
      <c r="X210" s="43">
        <f t="shared" si="33"/>
        <v>2.0336790257859105</v>
      </c>
      <c r="Y210" s="43">
        <f t="shared" si="34"/>
        <v>1.6618200520971802</v>
      </c>
      <c r="Z210" s="43">
        <f t="shared" si="35"/>
        <v>0.9976134026670459</v>
      </c>
      <c r="AA210" s="43">
        <f t="shared" si="36"/>
        <v>-0.73838344804203326</v>
      </c>
      <c r="AB210" s="43">
        <f t="shared" si="37"/>
        <v>-0.42438315447103903</v>
      </c>
      <c r="AC210" s="43">
        <f t="shared" si="38"/>
        <v>-1.7955886638705423</v>
      </c>
      <c r="AD210" s="43">
        <f t="shared" si="39"/>
        <v>-0.11203377288530823</v>
      </c>
      <c r="AE210" s="43">
        <f t="shared" si="40"/>
        <v>-0.4415626197364485</v>
      </c>
      <c r="AF210" s="43">
        <f t="shared" si="41"/>
        <v>4.0825255106472658E-3</v>
      </c>
      <c r="AG210" s="47">
        <f t="shared" si="42"/>
        <v>0.11766650072018675</v>
      </c>
    </row>
    <row r="211" spans="1:33" x14ac:dyDescent="0.35">
      <c r="B211" s="32">
        <v>0.31</v>
      </c>
      <c r="C211" s="33">
        <v>8.6</v>
      </c>
      <c r="D211" s="33">
        <v>1.9870000000000001</v>
      </c>
      <c r="E211" s="33">
        <v>0.13900000000000001</v>
      </c>
      <c r="F211" s="33">
        <v>-4.0000000000000001E-3</v>
      </c>
      <c r="G211" s="33">
        <v>0.73</v>
      </c>
      <c r="H211" s="33">
        <v>57</v>
      </c>
      <c r="I211" s="36">
        <v>330.30369999999999</v>
      </c>
      <c r="J211" s="33">
        <v>10.72</v>
      </c>
      <c r="K211" s="33">
        <v>76.400000000000006</v>
      </c>
      <c r="L211" s="33">
        <v>7.1</v>
      </c>
      <c r="M211" s="33" t="s">
        <v>344</v>
      </c>
      <c r="N211" s="33" t="s">
        <v>349</v>
      </c>
      <c r="O211" s="35" t="s">
        <v>350</v>
      </c>
      <c r="W211" s="42">
        <f t="shared" si="43"/>
        <v>0.64672429368245465</v>
      </c>
      <c r="X211" s="43">
        <f t="shared" si="33"/>
        <v>2.0336790257859105</v>
      </c>
      <c r="Y211" s="43">
        <f t="shared" si="34"/>
        <v>1.6155533488319929</v>
      </c>
      <c r="Z211" s="43">
        <f t="shared" si="35"/>
        <v>0.88173718355661279</v>
      </c>
      <c r="AA211" s="43">
        <f t="shared" si="36"/>
        <v>-0.1482256735846447</v>
      </c>
      <c r="AB211" s="43">
        <f t="shared" si="37"/>
        <v>-0.33189214766792297</v>
      </c>
      <c r="AC211" s="43">
        <f t="shared" si="38"/>
        <v>-1.397083824921209</v>
      </c>
      <c r="AD211" s="43">
        <f t="shared" si="39"/>
        <v>-9.924551628995483E-2</v>
      </c>
      <c r="AE211" s="43">
        <f t="shared" si="40"/>
        <v>-0.43345951601134319</v>
      </c>
      <c r="AF211" s="43">
        <f t="shared" si="41"/>
        <v>4.0825255106472658E-3</v>
      </c>
      <c r="AG211" s="47">
        <f t="shared" si="42"/>
        <v>0.10479204898744363</v>
      </c>
    </row>
    <row r="212" spans="1:33" x14ac:dyDescent="0.35">
      <c r="B212" s="32">
        <v>0.28999999999999998</v>
      </c>
      <c r="C212" s="33">
        <v>6</v>
      </c>
      <c r="D212" s="33">
        <v>1.829</v>
      </c>
      <c r="E212" s="33">
        <v>0.155</v>
      </c>
      <c r="F212" s="33">
        <v>-6.0000000000000001E-3</v>
      </c>
      <c r="G212" s="33">
        <v>0.53</v>
      </c>
      <c r="H212" s="33">
        <v>65</v>
      </c>
      <c r="I212" s="36">
        <v>466.21420000000001</v>
      </c>
      <c r="J212" s="33">
        <v>10.8</v>
      </c>
      <c r="K212" s="33">
        <v>76.67</v>
      </c>
      <c r="L212" s="33">
        <v>6.63</v>
      </c>
      <c r="M212" s="33" t="s">
        <v>344</v>
      </c>
      <c r="N212" s="33" t="s">
        <v>348</v>
      </c>
      <c r="O212" s="35" t="s">
        <v>350</v>
      </c>
      <c r="W212" s="42">
        <f t="shared" si="43"/>
        <v>0.26262008610861931</v>
      </c>
      <c r="X212" s="43">
        <f t="shared" si="33"/>
        <v>0.18397747125560948</v>
      </c>
      <c r="Y212" s="43">
        <f t="shared" si="34"/>
        <v>0.57124776084632034</v>
      </c>
      <c r="Z212" s="43">
        <f t="shared" si="35"/>
        <v>1.8087469364400892</v>
      </c>
      <c r="AA212" s="43">
        <f t="shared" si="36"/>
        <v>-1.328541222499422</v>
      </c>
      <c r="AB212" s="43">
        <f t="shared" si="37"/>
        <v>-1.2568022156990826</v>
      </c>
      <c r="AC212" s="43">
        <f t="shared" si="38"/>
        <v>-0.60007414702254214</v>
      </c>
      <c r="AD212" s="43">
        <f t="shared" si="39"/>
        <v>2.0108168219434237</v>
      </c>
      <c r="AE212" s="43">
        <f t="shared" si="40"/>
        <v>-0.36863468621049922</v>
      </c>
      <c r="AF212" s="43">
        <f t="shared" si="41"/>
        <v>0.11431071429837872</v>
      </c>
      <c r="AG212" s="47">
        <f t="shared" si="42"/>
        <v>-0.19775756673201295</v>
      </c>
    </row>
    <row r="213" spans="1:33" x14ac:dyDescent="0.35">
      <c r="B213" s="32">
        <v>0.31</v>
      </c>
      <c r="C213" s="33">
        <v>7</v>
      </c>
      <c r="D213" s="33">
        <v>1.905</v>
      </c>
      <c r="E213" s="33">
        <v>0.13900000000000001</v>
      </c>
      <c r="F213" s="33">
        <v>-5.0000000000000001E-3</v>
      </c>
      <c r="G213" s="33">
        <v>0.56999999999999995</v>
      </c>
      <c r="H213" s="33">
        <v>49</v>
      </c>
      <c r="I213" s="36">
        <v>326.18520000000001</v>
      </c>
      <c r="J213" s="33">
        <v>9.7799999999999994</v>
      </c>
      <c r="K213" s="33">
        <v>76.88</v>
      </c>
      <c r="L213" s="33">
        <v>7.4</v>
      </c>
      <c r="M213" s="33" t="s">
        <v>344</v>
      </c>
      <c r="N213" s="33" t="s">
        <v>348</v>
      </c>
      <c r="O213" s="35" t="s">
        <v>350</v>
      </c>
      <c r="W213" s="42">
        <f t="shared" si="43"/>
        <v>0.64672429368245465</v>
      </c>
      <c r="X213" s="43">
        <f t="shared" si="33"/>
        <v>0.89540114607495613</v>
      </c>
      <c r="Y213" s="43">
        <f t="shared" si="34"/>
        <v>1.0735719677255047</v>
      </c>
      <c r="Z213" s="43">
        <f t="shared" si="35"/>
        <v>0.88173718355661279</v>
      </c>
      <c r="AA213" s="43">
        <f t="shared" si="36"/>
        <v>-0.73838344804203326</v>
      </c>
      <c r="AB213" s="43">
        <f t="shared" si="37"/>
        <v>-1.0718202020928509</v>
      </c>
      <c r="AC213" s="43">
        <f t="shared" si="38"/>
        <v>-2.1940935028198756</v>
      </c>
      <c r="AD213" s="43">
        <f t="shared" si="39"/>
        <v>-0.16318679926672361</v>
      </c>
      <c r="AE213" s="43">
        <f t="shared" si="40"/>
        <v>-1.1951512661712602</v>
      </c>
      <c r="AF213" s="43">
        <f t="shared" si="41"/>
        <v>0.20004375002216856</v>
      </c>
      <c r="AG213" s="47">
        <f t="shared" si="42"/>
        <v>0.29790882497858667</v>
      </c>
    </row>
    <row r="214" spans="1:33" x14ac:dyDescent="0.35">
      <c r="B214" s="32">
        <v>0.36</v>
      </c>
      <c r="C214" s="33">
        <v>9</v>
      </c>
      <c r="D214" s="33">
        <v>1.9470000000000001</v>
      </c>
      <c r="E214" s="33">
        <v>0.13500000000000001</v>
      </c>
      <c r="F214" s="33">
        <v>-4.0000000000000001E-3</v>
      </c>
      <c r="G214" s="33">
        <v>0.81</v>
      </c>
      <c r="H214" s="33">
        <v>53</v>
      </c>
      <c r="I214" s="36">
        <v>279.23430000000002</v>
      </c>
      <c r="J214" s="33">
        <v>10.98</v>
      </c>
      <c r="K214" s="33">
        <v>76.11</v>
      </c>
      <c r="L214" s="33">
        <v>7.29</v>
      </c>
      <c r="M214" s="33" t="s">
        <v>344</v>
      </c>
      <c r="N214" s="33" t="s">
        <v>349</v>
      </c>
      <c r="O214" s="35" t="s">
        <v>350</v>
      </c>
      <c r="W214" s="42">
        <f t="shared" si="43"/>
        <v>1.6069848126170421</v>
      </c>
      <c r="X214" s="43">
        <f t="shared" si="33"/>
        <v>2.3182484957136493</v>
      </c>
      <c r="Y214" s="43">
        <f t="shared" si="34"/>
        <v>1.3511721873166327</v>
      </c>
      <c r="Z214" s="43">
        <f t="shared" si="35"/>
        <v>0.64998474533574324</v>
      </c>
      <c r="AA214" s="43">
        <f t="shared" si="36"/>
        <v>-0.1482256735846447</v>
      </c>
      <c r="AB214" s="43">
        <f t="shared" si="37"/>
        <v>3.8071879544541262E-2</v>
      </c>
      <c r="AC214" s="43">
        <f t="shared" si="38"/>
        <v>-1.7955886638705423</v>
      </c>
      <c r="AD214" s="43">
        <f t="shared" si="39"/>
        <v>-0.89211742520189052</v>
      </c>
      <c r="AE214" s="43">
        <f t="shared" si="40"/>
        <v>-0.22277881915860062</v>
      </c>
      <c r="AF214" s="43">
        <f t="shared" si="41"/>
        <v>-0.11431071429840192</v>
      </c>
      <c r="AG214" s="47">
        <f t="shared" si="42"/>
        <v>0.22709934044850086</v>
      </c>
    </row>
    <row r="215" spans="1:33" x14ac:dyDescent="0.35">
      <c r="B215" s="32">
        <v>0.3</v>
      </c>
      <c r="C215" s="33">
        <v>6.1</v>
      </c>
      <c r="D215" s="33">
        <v>1.8149999999999999</v>
      </c>
      <c r="E215" s="33">
        <v>0.14000000000000001</v>
      </c>
      <c r="F215" s="33">
        <v>-6.0000000000000001E-3</v>
      </c>
      <c r="G215" s="33">
        <v>0.54</v>
      </c>
      <c r="H215" s="33">
        <v>70</v>
      </c>
      <c r="I215" s="36">
        <v>529</v>
      </c>
      <c r="J215" s="33">
        <v>10.8</v>
      </c>
      <c r="K215" s="33">
        <v>76.55</v>
      </c>
      <c r="L215" s="33">
        <v>6.64</v>
      </c>
      <c r="M215" s="33" t="s">
        <v>344</v>
      </c>
      <c r="N215" s="33" t="s">
        <v>348</v>
      </c>
      <c r="O215" s="35" t="s">
        <v>352</v>
      </c>
      <c r="W215" s="42">
        <f t="shared" si="43"/>
        <v>0.45467218989553698</v>
      </c>
      <c r="X215" s="43">
        <f t="shared" si="33"/>
        <v>0.2551198387375439</v>
      </c>
      <c r="Y215" s="43">
        <f t="shared" si="34"/>
        <v>0.47871435431594428</v>
      </c>
      <c r="Z215" s="43">
        <f t="shared" si="35"/>
        <v>0.93967529311183018</v>
      </c>
      <c r="AA215" s="43">
        <f t="shared" si="36"/>
        <v>-1.328541222499422</v>
      </c>
      <c r="AB215" s="43">
        <f t="shared" si="37"/>
        <v>-1.2105567122975245</v>
      </c>
      <c r="AC215" s="43">
        <f t="shared" si="38"/>
        <v>-0.10194309833587545</v>
      </c>
      <c r="AD215" s="43">
        <f t="shared" si="39"/>
        <v>2.9855903085824487</v>
      </c>
      <c r="AE215" s="43">
        <f t="shared" si="40"/>
        <v>-0.36863468621049922</v>
      </c>
      <c r="AF215" s="43">
        <f t="shared" si="41"/>
        <v>6.5320408170495489E-2</v>
      </c>
      <c r="AG215" s="47">
        <f t="shared" si="42"/>
        <v>-0.19132034086564167</v>
      </c>
    </row>
    <row r="216" spans="1:33" x14ac:dyDescent="0.35">
      <c r="B216" s="32">
        <v>0.28999999999999998</v>
      </c>
      <c r="C216" s="33">
        <v>9.1</v>
      </c>
      <c r="D216" s="33">
        <v>2.0339999999999998</v>
      </c>
      <c r="E216" s="33">
        <v>0.158</v>
      </c>
      <c r="F216" s="33">
        <v>-3.0000000000000001E-3</v>
      </c>
      <c r="G216" s="33">
        <v>1.17</v>
      </c>
      <c r="H216" s="33">
        <v>58</v>
      </c>
      <c r="I216" s="36">
        <v>223</v>
      </c>
      <c r="J216" s="33">
        <v>11.87</v>
      </c>
      <c r="K216" s="33">
        <v>75.97</v>
      </c>
      <c r="L216" s="33">
        <v>6.54</v>
      </c>
      <c r="M216" s="33" t="s">
        <v>344</v>
      </c>
      <c r="N216" s="33" t="s">
        <v>348</v>
      </c>
      <c r="O216" s="35" t="s">
        <v>354</v>
      </c>
      <c r="W216" s="42">
        <f t="shared" si="43"/>
        <v>0.26262008610861931</v>
      </c>
      <c r="X216" s="43">
        <f t="shared" si="33"/>
        <v>2.389390863195584</v>
      </c>
      <c r="Y216" s="43">
        <f t="shared" si="34"/>
        <v>1.9262012136125388</v>
      </c>
      <c r="Z216" s="43">
        <f t="shared" si="35"/>
        <v>1.9825612651057414</v>
      </c>
      <c r="AA216" s="43">
        <f t="shared" si="36"/>
        <v>0.44193210087274387</v>
      </c>
      <c r="AB216" s="43">
        <f t="shared" si="37"/>
        <v>1.7029100020006283</v>
      </c>
      <c r="AC216" s="43">
        <f t="shared" si="38"/>
        <v>-1.2974576151838755</v>
      </c>
      <c r="AD216" s="43">
        <f t="shared" si="39"/>
        <v>-1.7651763761064734</v>
      </c>
      <c r="AE216" s="43">
        <f t="shared" si="40"/>
        <v>0.498397412375787</v>
      </c>
      <c r="AF216" s="43">
        <f t="shared" si="41"/>
        <v>-0.1714660714475971</v>
      </c>
      <c r="AG216" s="47">
        <f t="shared" si="42"/>
        <v>-0.25569259952935564</v>
      </c>
    </row>
    <row r="217" spans="1:33" ht="15" thickBot="1" x14ac:dyDescent="0.4">
      <c r="B217" s="37">
        <v>0.3</v>
      </c>
      <c r="C217" s="38">
        <v>8.5</v>
      </c>
      <c r="D217" s="38">
        <v>1.9850000000000001</v>
      </c>
      <c r="E217" s="38">
        <v>0.13700000000000001</v>
      </c>
      <c r="F217" s="38">
        <v>-3.0000000000000001E-3</v>
      </c>
      <c r="G217" s="38">
        <v>0.91</v>
      </c>
      <c r="H217" s="38">
        <v>52</v>
      </c>
      <c r="I217" s="39">
        <v>257.81810000000002</v>
      </c>
      <c r="J217" s="38">
        <v>11.31</v>
      </c>
      <c r="K217" s="38">
        <v>76.209999999999994</v>
      </c>
      <c r="L217" s="38">
        <v>6.85</v>
      </c>
      <c r="M217" s="38" t="s">
        <v>344</v>
      </c>
      <c r="N217" s="38" t="s">
        <v>349</v>
      </c>
      <c r="O217" s="40" t="s">
        <v>350</v>
      </c>
      <c r="W217" s="48">
        <f t="shared" si="43"/>
        <v>0.45467218989553698</v>
      </c>
      <c r="X217" s="49">
        <f t="shared" si="33"/>
        <v>1.9625366583039761</v>
      </c>
      <c r="Y217" s="49">
        <f t="shared" si="34"/>
        <v>1.6023342907562248</v>
      </c>
      <c r="Z217" s="49">
        <f>(E217-AVERAGE(E$3:E$217))/STDEV(E$3:E$217)</f>
        <v>0.76586096444617802</v>
      </c>
      <c r="AA217" s="49">
        <f t="shared" si="36"/>
        <v>0.44193210087274387</v>
      </c>
      <c r="AB217" s="49">
        <f t="shared" si="37"/>
        <v>0.50052691356012102</v>
      </c>
      <c r="AC217" s="49">
        <f t="shared" si="38"/>
        <v>-1.8952148736078755</v>
      </c>
      <c r="AD217" s="49">
        <f t="shared" si="39"/>
        <v>-1.2246120966810896</v>
      </c>
      <c r="AE217" s="49">
        <f t="shared" si="40"/>
        <v>4.4623603769880615E-2</v>
      </c>
      <c r="AF217" s="49">
        <f t="shared" si="41"/>
        <v>-7.3485459191836439E-2</v>
      </c>
      <c r="AG217" s="50">
        <f t="shared" si="42"/>
        <v>-5.6138597671841879E-2</v>
      </c>
    </row>
    <row r="219" spans="1:33" x14ac:dyDescent="0.35">
      <c r="A219" s="23" t="s">
        <v>316</v>
      </c>
      <c r="B219" s="24">
        <f>AVERAGE(B3:B217)</f>
        <v>0.27632558139534896</v>
      </c>
      <c r="C219" s="24">
        <f t="shared" ref="C219:L219" si="44">AVERAGE(C3:C217)</f>
        <v>5.7413953488372069</v>
      </c>
      <c r="D219" s="24">
        <f t="shared" si="44"/>
        <v>1.7425720930232569</v>
      </c>
      <c r="E219" s="24">
        <f t="shared" si="44"/>
        <v>0.12378139534883717</v>
      </c>
      <c r="F219" s="24">
        <f t="shared" si="44"/>
        <v>-3.7488372093023286E-3</v>
      </c>
      <c r="G219" s="24">
        <f t="shared" si="44"/>
        <v>0.80176744186046456</v>
      </c>
      <c r="H219" s="24">
        <f t="shared" si="44"/>
        <v>71.023255813953483</v>
      </c>
      <c r="I219" s="24">
        <f t="shared" si="44"/>
        <v>336.69616883720931</v>
      </c>
      <c r="J219" s="24">
        <f t="shared" si="44"/>
        <v>11.254930232558143</v>
      </c>
      <c r="K219" s="24">
        <f t="shared" si="44"/>
        <v>76.390000000000029</v>
      </c>
      <c r="L219" s="24">
        <f t="shared" si="44"/>
        <v>6.9372093023255781</v>
      </c>
    </row>
    <row r="220" spans="1:33" x14ac:dyDescent="0.35">
      <c r="A220" s="23" t="s">
        <v>317</v>
      </c>
      <c r="B220" s="24">
        <f>STDEV(B3:B217)</f>
        <v>5.2069203111125693E-2</v>
      </c>
      <c r="C220" s="24">
        <f t="shared" ref="C220:L220" si="45">STDEV(C3:C217)</f>
        <v>1.4056321646224834</v>
      </c>
      <c r="D220" s="24">
        <f t="shared" si="45"/>
        <v>0.15129671029029085</v>
      </c>
      <c r="E220" s="24">
        <f t="shared" si="45"/>
        <v>1.7259796836259562E-2</v>
      </c>
      <c r="F220" s="24">
        <f t="shared" si="45"/>
        <v>1.6944621307741553E-3</v>
      </c>
      <c r="G220" s="24">
        <f t="shared" si="45"/>
        <v>0.21623723961156199</v>
      </c>
      <c r="H220" s="24">
        <f t="shared" si="45"/>
        <v>10.037519269643216</v>
      </c>
      <c r="I220" s="24">
        <f t="shared" si="45"/>
        <v>64.410656281268572</v>
      </c>
      <c r="J220" s="24">
        <f t="shared" si="45"/>
        <v>1.234095025714337</v>
      </c>
      <c r="K220" s="24">
        <f t="shared" si="45"/>
        <v>2.4494641794390746</v>
      </c>
      <c r="L220" s="24">
        <f t="shared" si="45"/>
        <v>1.5534642107620917</v>
      </c>
    </row>
    <row r="221" spans="1:33" x14ac:dyDescent="0.35">
      <c r="A221" s="23" t="s">
        <v>318</v>
      </c>
      <c r="B221" s="25">
        <f>B220/B219</f>
        <v>0.18843424791940783</v>
      </c>
      <c r="C221" s="25">
        <f t="shared" ref="C221:L221" si="46">C220/C219</f>
        <v>0.24482413755171262</v>
      </c>
      <c r="D221" s="25">
        <f t="shared" si="46"/>
        <v>8.6823788178427799E-2</v>
      </c>
      <c r="E221" s="25">
        <f t="shared" si="46"/>
        <v>0.13943773042482271</v>
      </c>
      <c r="F221" s="25">
        <f t="shared" si="46"/>
        <v>-0.45199672222883758</v>
      </c>
      <c r="G221" s="25">
        <f t="shared" si="46"/>
        <v>0.26970069913264799</v>
      </c>
      <c r="H221" s="25">
        <f t="shared" si="46"/>
        <v>0.14132721957912847</v>
      </c>
      <c r="I221" s="25">
        <f t="shared" si="46"/>
        <v>0.19130201719761997</v>
      </c>
      <c r="J221" s="25">
        <f t="shared" si="46"/>
        <v>0.10964928260011421</v>
      </c>
      <c r="K221" s="25">
        <f t="shared" si="46"/>
        <v>3.206524649088982E-2</v>
      </c>
      <c r="L221" s="25">
        <f t="shared" si="46"/>
        <v>0.22393215240620173</v>
      </c>
    </row>
    <row r="222" spans="1:33" x14ac:dyDescent="0.35">
      <c r="A222" s="23" t="s">
        <v>319</v>
      </c>
      <c r="B222" s="23">
        <f>COUNT(B3:B217)</f>
        <v>215</v>
      </c>
      <c r="C222" s="23">
        <f t="shared" ref="C222:L222" si="47">COUNT(C3:C217)</f>
        <v>215</v>
      </c>
      <c r="D222" s="23">
        <f t="shared" si="47"/>
        <v>215</v>
      </c>
      <c r="E222" s="23">
        <f t="shared" si="47"/>
        <v>215</v>
      </c>
      <c r="F222" s="23">
        <f t="shared" si="47"/>
        <v>215</v>
      </c>
      <c r="G222" s="23">
        <f t="shared" si="47"/>
        <v>215</v>
      </c>
      <c r="H222" s="23">
        <f t="shared" si="47"/>
        <v>215</v>
      </c>
      <c r="I222" s="23">
        <f t="shared" si="47"/>
        <v>215</v>
      </c>
      <c r="J222" s="23">
        <f t="shared" si="47"/>
        <v>215</v>
      </c>
      <c r="K222" s="23">
        <f t="shared" si="47"/>
        <v>215</v>
      </c>
      <c r="L222" s="23">
        <f t="shared" si="47"/>
        <v>215</v>
      </c>
    </row>
    <row r="223" spans="1:33" x14ac:dyDescent="0.35">
      <c r="A223" s="23" t="s">
        <v>320</v>
      </c>
      <c r="B223" s="23">
        <f>MAX(B3:B217)</f>
        <v>0.45</v>
      </c>
      <c r="C223" s="23">
        <f t="shared" ref="C223:L223" si="48">MAX(C3:C217)</f>
        <v>9.4</v>
      </c>
      <c r="D223" s="23">
        <f t="shared" si="48"/>
        <v>2.2989999999999999</v>
      </c>
      <c r="E223" s="23">
        <f t="shared" si="48"/>
        <v>0.17100000000000001</v>
      </c>
      <c r="F223" s="23">
        <f t="shared" si="48"/>
        <v>0</v>
      </c>
      <c r="G223" s="23">
        <f t="shared" si="48"/>
        <v>1.48</v>
      </c>
      <c r="H223" s="23">
        <f t="shared" si="48"/>
        <v>96</v>
      </c>
      <c r="I223" s="23">
        <f t="shared" si="48"/>
        <v>615</v>
      </c>
      <c r="J223" s="23">
        <f t="shared" si="48"/>
        <v>14.81</v>
      </c>
      <c r="K223" s="23">
        <f t="shared" si="48"/>
        <v>80.930000000000007</v>
      </c>
      <c r="L223" s="23">
        <f t="shared" si="48"/>
        <v>10.61</v>
      </c>
    </row>
    <row r="224" spans="1:33" x14ac:dyDescent="0.35">
      <c r="A224" s="23" t="s">
        <v>321</v>
      </c>
      <c r="B224" s="23">
        <f>MIN(B3:B217)</f>
        <v>0.17</v>
      </c>
      <c r="C224" s="23">
        <f t="shared" ref="C224:L224" si="49">MIN(C3:C217)</f>
        <v>3</v>
      </c>
      <c r="D224" s="23">
        <f t="shared" si="49"/>
        <v>1.4670000000000001</v>
      </c>
      <c r="E224" s="23">
        <f t="shared" si="49"/>
        <v>0.08</v>
      </c>
      <c r="F224" s="23">
        <f t="shared" si="49"/>
        <v>-0.02</v>
      </c>
      <c r="G224" s="23">
        <f t="shared" si="49"/>
        <v>0.32</v>
      </c>
      <c r="H224" s="23">
        <f t="shared" si="49"/>
        <v>40</v>
      </c>
      <c r="I224" s="23">
        <f t="shared" si="49"/>
        <v>159.7978</v>
      </c>
      <c r="J224" s="23">
        <f t="shared" si="49"/>
        <v>8.76</v>
      </c>
      <c r="K224" s="23">
        <f t="shared" si="49"/>
        <v>69.53</v>
      </c>
      <c r="L224" s="23">
        <f t="shared" si="49"/>
        <v>3.68</v>
      </c>
    </row>
    <row r="225" spans="1:12" x14ac:dyDescent="0.35">
      <c r="A225" s="23" t="s">
        <v>322</v>
      </c>
      <c r="B225" s="23">
        <f>COUNTBLANK(B3:B217)</f>
        <v>0</v>
      </c>
      <c r="C225" s="23">
        <f t="shared" ref="C225:L225" si="50">COUNTBLANK(C3:C217)</f>
        <v>0</v>
      </c>
      <c r="D225" s="23">
        <f t="shared" si="50"/>
        <v>0</v>
      </c>
      <c r="E225" s="23">
        <f t="shared" si="50"/>
        <v>0</v>
      </c>
      <c r="F225" s="23">
        <f t="shared" si="50"/>
        <v>0</v>
      </c>
      <c r="G225" s="23">
        <f t="shared" si="50"/>
        <v>0</v>
      </c>
      <c r="H225" s="23">
        <f t="shared" si="50"/>
        <v>0</v>
      </c>
      <c r="I225" s="23">
        <f t="shared" si="50"/>
        <v>0</v>
      </c>
      <c r="J225" s="23">
        <f t="shared" si="50"/>
        <v>0</v>
      </c>
      <c r="K225" s="23">
        <f t="shared" si="50"/>
        <v>0</v>
      </c>
      <c r="L225" s="23">
        <f t="shared" si="50"/>
        <v>0</v>
      </c>
    </row>
    <row r="226" spans="1:12" x14ac:dyDescent="0.35">
      <c r="A226" s="23" t="s">
        <v>323</v>
      </c>
      <c r="B226" s="24">
        <f>MEDIAN(B3:B217)</f>
        <v>0.27</v>
      </c>
      <c r="C226" s="24">
        <f t="shared" ref="C226:L226" si="51">MEDIAN(C3:C217)</f>
        <v>5.3</v>
      </c>
      <c r="D226" s="24">
        <f t="shared" si="51"/>
        <v>1.718</v>
      </c>
      <c r="E226" s="24">
        <f t="shared" si="51"/>
        <v>0.123</v>
      </c>
      <c r="F226" s="24">
        <f t="shared" si="51"/>
        <v>-4.0000000000000001E-3</v>
      </c>
      <c r="G226" s="24">
        <f t="shared" si="51"/>
        <v>0.79</v>
      </c>
      <c r="H226" s="24">
        <f t="shared" si="51"/>
        <v>71</v>
      </c>
      <c r="I226" s="24">
        <f t="shared" si="51"/>
        <v>344</v>
      </c>
      <c r="J226" s="24">
        <f t="shared" si="51"/>
        <v>11.02</v>
      </c>
      <c r="K226" s="24">
        <f t="shared" si="51"/>
        <v>76.62</v>
      </c>
      <c r="L226" s="24">
        <f t="shared" si="51"/>
        <v>6.79</v>
      </c>
    </row>
    <row r="227" spans="1:12" x14ac:dyDescent="0.35">
      <c r="A227" s="23" t="s">
        <v>324</v>
      </c>
      <c r="B227" s="24">
        <f t="shared" ref="B227:L227" si="52">MODE(B$3:B$217)</f>
        <v>0.24</v>
      </c>
      <c r="C227" s="24">
        <f t="shared" si="52"/>
        <v>5</v>
      </c>
      <c r="D227" s="24">
        <f t="shared" si="52"/>
        <v>1.742</v>
      </c>
      <c r="E227" s="24">
        <f t="shared" si="52"/>
        <v>0.11899999999999999</v>
      </c>
      <c r="F227" s="24">
        <f t="shared" si="52"/>
        <v>-4.0000000000000001E-3</v>
      </c>
      <c r="G227" s="24">
        <f t="shared" si="52"/>
        <v>0.67</v>
      </c>
      <c r="H227" s="24">
        <f t="shared" si="52"/>
        <v>68</v>
      </c>
      <c r="I227" s="24">
        <f t="shared" si="52"/>
        <v>346</v>
      </c>
      <c r="J227" s="24">
        <f t="shared" si="52"/>
        <v>10.78</v>
      </c>
      <c r="K227" s="24">
        <f t="shared" si="52"/>
        <v>78.41</v>
      </c>
      <c r="L227" s="24">
        <f t="shared" si="52"/>
        <v>6.42</v>
      </c>
    </row>
    <row r="228" spans="1:12" x14ac:dyDescent="0.35">
      <c r="A228" s="23" t="s">
        <v>325</v>
      </c>
      <c r="B228" s="24">
        <f t="shared" ref="B228:L228" si="53">SKEW(B$3:B$217)</f>
        <v>0.77393280016446719</v>
      </c>
      <c r="C228" s="24">
        <f t="shared" si="53"/>
        <v>0.81224662649895263</v>
      </c>
      <c r="D228" s="24">
        <f t="shared" si="53"/>
        <v>0.59935085888618989</v>
      </c>
      <c r="E228" s="24">
        <f t="shared" si="53"/>
        <v>-7.8398540190684485E-3</v>
      </c>
      <c r="F228" s="24">
        <f t="shared" si="53"/>
        <v>-4.0121726467104555</v>
      </c>
      <c r="G228" s="24">
        <f t="shared" si="53"/>
        <v>0.47002234081568156</v>
      </c>
      <c r="H228" s="24">
        <f t="shared" si="53"/>
        <v>-0.22264098367361826</v>
      </c>
      <c r="I228" s="24">
        <f t="shared" si="53"/>
        <v>0.25243091190836203</v>
      </c>
      <c r="J228" s="24">
        <f t="shared" si="53"/>
        <v>0.67077052303542406</v>
      </c>
      <c r="K228" s="24">
        <f t="shared" si="53"/>
        <v>-0.63637109448057583</v>
      </c>
      <c r="L228" s="24">
        <f t="shared" si="53"/>
        <v>0.38385096110498745</v>
      </c>
    </row>
    <row r="229" spans="1:12" x14ac:dyDescent="0.35">
      <c r="A229" s="23" t="s">
        <v>326</v>
      </c>
      <c r="B229" s="24">
        <f t="shared" ref="B229:L229" si="54">KURT(B$3:B$217)</f>
        <v>0.65937694553989612</v>
      </c>
      <c r="C229" s="24">
        <f t="shared" si="54"/>
        <v>-6.3036035959832315E-2</v>
      </c>
      <c r="D229" s="24">
        <f t="shared" si="54"/>
        <v>0.24531093467543519</v>
      </c>
      <c r="E229" s="24">
        <f t="shared" si="54"/>
        <v>-0.30739955763882509</v>
      </c>
      <c r="F229" s="24">
        <f t="shared" si="54"/>
        <v>38.554984299766836</v>
      </c>
      <c r="G229" s="24">
        <f t="shared" si="54"/>
        <v>0.23503037114836633</v>
      </c>
      <c r="H229" s="24">
        <f t="shared" si="54"/>
        <v>-0.32469347382519054</v>
      </c>
      <c r="I229" s="24">
        <f t="shared" si="54"/>
        <v>1.5886534881166532</v>
      </c>
      <c r="J229" s="24">
        <f t="shared" si="54"/>
        <v>-4.7458357938625628E-2</v>
      </c>
      <c r="K229" s="24">
        <f t="shared" si="54"/>
        <v>9.2256154158649739E-2</v>
      </c>
      <c r="L229" s="24">
        <f t="shared" si="54"/>
        <v>-0.24234848717957957</v>
      </c>
    </row>
  </sheetData>
  <autoFilter ref="B2:O2" xr:uid="{C4485C22-17C4-4E57-95B5-79A27C2A6535}"/>
  <mergeCells count="3">
    <mergeCell ref="B1:L1"/>
    <mergeCell ref="M1:O1"/>
    <mergeCell ref="W1:A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A2C60-330C-46AE-A4C6-042DB25F7087}">
  <dimension ref="A1:K216"/>
  <sheetViews>
    <sheetView workbookViewId="0">
      <selection sqref="A1:K216"/>
    </sheetView>
  </sheetViews>
  <sheetFormatPr defaultRowHeight="14.5" x14ac:dyDescent="0.35"/>
  <sheetData>
    <row r="1" spans="1:11" x14ac:dyDescent="0.35">
      <c r="A1" s="31" t="s">
        <v>332</v>
      </c>
      <c r="B1" s="31" t="s">
        <v>333</v>
      </c>
      <c r="C1" s="31" t="s">
        <v>334</v>
      </c>
      <c r="D1" s="31" t="s">
        <v>335</v>
      </c>
      <c r="E1" s="31" t="s">
        <v>336</v>
      </c>
      <c r="F1" s="31" t="s">
        <v>337</v>
      </c>
      <c r="G1" s="31" t="s">
        <v>338</v>
      </c>
      <c r="H1" s="31" t="s">
        <v>339</v>
      </c>
      <c r="I1" s="31" t="s">
        <v>340</v>
      </c>
      <c r="J1" s="31" t="s">
        <v>341</v>
      </c>
      <c r="K1" s="31" t="s">
        <v>342</v>
      </c>
    </row>
    <row r="2" spans="1:11" x14ac:dyDescent="0.35">
      <c r="A2" s="32">
        <v>0.28999999999999998</v>
      </c>
      <c r="B2" s="33">
        <v>5.0999999999999996</v>
      </c>
      <c r="C2" s="33">
        <v>1.7070000000000001</v>
      </c>
      <c r="D2" s="33">
        <v>0.108</v>
      </c>
      <c r="E2" s="33">
        <v>-3.0000000000000001E-3</v>
      </c>
      <c r="F2" s="33">
        <v>0.57999999999999996</v>
      </c>
      <c r="G2" s="33">
        <v>54</v>
      </c>
      <c r="H2" s="34">
        <v>268</v>
      </c>
      <c r="I2" s="33">
        <v>12.57</v>
      </c>
      <c r="J2" s="33">
        <v>73.540000000000006</v>
      </c>
      <c r="K2" s="33">
        <v>8.57</v>
      </c>
    </row>
    <row r="3" spans="1:11" x14ac:dyDescent="0.35">
      <c r="A3" s="32">
        <v>0.25</v>
      </c>
      <c r="B3" s="33">
        <v>5</v>
      </c>
      <c r="C3" s="33">
        <v>1.6830000000000001</v>
      </c>
      <c r="D3" s="33">
        <v>0.11600000000000001</v>
      </c>
      <c r="E3" s="33">
        <v>-4.0000000000000001E-3</v>
      </c>
      <c r="F3" s="33">
        <v>0.56000000000000005</v>
      </c>
      <c r="G3" s="33">
        <v>62</v>
      </c>
      <c r="H3" s="34">
        <v>350</v>
      </c>
      <c r="I3" s="33">
        <v>9.8800000000000008</v>
      </c>
      <c r="J3" s="33">
        <v>78.739999999999995</v>
      </c>
      <c r="K3" s="33">
        <v>6.03</v>
      </c>
    </row>
    <row r="4" spans="1:11" x14ac:dyDescent="0.35">
      <c r="A4" s="32">
        <v>0.38</v>
      </c>
      <c r="B4" s="33">
        <v>5</v>
      </c>
      <c r="C4" s="33">
        <v>1.7849999999999999</v>
      </c>
      <c r="D4" s="33">
        <v>0.14899999999999999</v>
      </c>
      <c r="E4" s="33">
        <v>-2E-3</v>
      </c>
      <c r="F4" s="33">
        <v>1.1299999999999999</v>
      </c>
      <c r="G4" s="33">
        <v>70</v>
      </c>
      <c r="H4" s="34">
        <v>406</v>
      </c>
      <c r="I4" s="33">
        <v>11.6</v>
      </c>
      <c r="J4" s="33">
        <v>74.84</v>
      </c>
      <c r="K4" s="33">
        <v>8.4700000000000006</v>
      </c>
    </row>
    <row r="5" spans="1:11" x14ac:dyDescent="0.35">
      <c r="A5" s="32">
        <v>0.2</v>
      </c>
      <c r="B5" s="33">
        <v>4</v>
      </c>
      <c r="C5" s="33">
        <v>1.5489999999999999</v>
      </c>
      <c r="D5" s="33">
        <v>0.11899999999999999</v>
      </c>
      <c r="E5" s="33">
        <v>-6.0000000000000001E-3</v>
      </c>
      <c r="F5" s="33">
        <v>0.67</v>
      </c>
      <c r="G5" s="33">
        <v>83</v>
      </c>
      <c r="H5" s="34">
        <v>448</v>
      </c>
      <c r="I5" s="33">
        <v>10.78</v>
      </c>
      <c r="J5" s="33">
        <v>79.540000000000006</v>
      </c>
      <c r="K5" s="33">
        <v>3.69</v>
      </c>
    </row>
    <row r="6" spans="1:11" x14ac:dyDescent="0.35">
      <c r="A6" s="32">
        <v>0.27</v>
      </c>
      <c r="B6" s="33">
        <v>4</v>
      </c>
      <c r="C6" s="33">
        <v>1.7569999999999999</v>
      </c>
      <c r="D6" s="33">
        <v>0.151</v>
      </c>
      <c r="E6" s="33">
        <v>-6.0000000000000001E-3</v>
      </c>
      <c r="F6" s="33">
        <v>1.06</v>
      </c>
      <c r="G6" s="33">
        <v>77</v>
      </c>
      <c r="H6" s="34">
        <v>615</v>
      </c>
      <c r="I6" s="33">
        <v>10.77</v>
      </c>
      <c r="J6" s="33">
        <v>77.72</v>
      </c>
      <c r="K6" s="33">
        <v>6.16</v>
      </c>
    </row>
    <row r="7" spans="1:11" x14ac:dyDescent="0.35">
      <c r="A7" s="32">
        <v>0.2</v>
      </c>
      <c r="B7" s="33">
        <v>5</v>
      </c>
      <c r="C7" s="33">
        <v>1.5649999999999999</v>
      </c>
      <c r="D7" s="33">
        <v>0.108</v>
      </c>
      <c r="E7" s="33">
        <v>-5.0000000000000001E-3</v>
      </c>
      <c r="F7" s="33">
        <v>0.44</v>
      </c>
      <c r="G7" s="33">
        <v>65</v>
      </c>
      <c r="H7" s="34">
        <v>349</v>
      </c>
      <c r="I7" s="33">
        <v>10.31</v>
      </c>
      <c r="J7" s="33">
        <v>78.41</v>
      </c>
      <c r="K7" s="33">
        <v>5.34</v>
      </c>
    </row>
    <row r="8" spans="1:11" x14ac:dyDescent="0.35">
      <c r="A8" s="32">
        <v>0.25</v>
      </c>
      <c r="B8" s="33">
        <v>5</v>
      </c>
      <c r="C8" s="33">
        <v>1.615</v>
      </c>
      <c r="D8" s="33">
        <v>0.114</v>
      </c>
      <c r="E8" s="33">
        <v>-4.0000000000000001E-3</v>
      </c>
      <c r="F8" s="33">
        <v>0.64</v>
      </c>
      <c r="G8" s="33">
        <v>66</v>
      </c>
      <c r="H8" s="34">
        <v>377</v>
      </c>
      <c r="I8" s="33">
        <v>9.93</v>
      </c>
      <c r="J8" s="33">
        <v>78.41</v>
      </c>
      <c r="K8" s="33">
        <v>5.77</v>
      </c>
    </row>
    <row r="9" spans="1:11" x14ac:dyDescent="0.35">
      <c r="A9" s="32">
        <v>0.25</v>
      </c>
      <c r="B9" s="33">
        <v>5.8</v>
      </c>
      <c r="C9" s="33">
        <v>1.9059999999999999</v>
      </c>
      <c r="D9" s="33">
        <v>0.125</v>
      </c>
      <c r="E9" s="33">
        <v>-4.0000000000000001E-3</v>
      </c>
      <c r="F9" s="33">
        <v>0.61</v>
      </c>
      <c r="G9" s="33">
        <v>57</v>
      </c>
      <c r="H9" s="34">
        <v>328</v>
      </c>
      <c r="I9" s="33">
        <v>10.52</v>
      </c>
      <c r="J9" s="33">
        <v>77.13</v>
      </c>
      <c r="K9" s="33">
        <v>6.63</v>
      </c>
    </row>
    <row r="10" spans="1:11" x14ac:dyDescent="0.35">
      <c r="A10" s="32">
        <v>0.26</v>
      </c>
      <c r="B10" s="33">
        <v>5</v>
      </c>
      <c r="C10" s="33">
        <v>1.621</v>
      </c>
      <c r="D10" s="33">
        <v>0.111</v>
      </c>
      <c r="E10" s="33">
        <v>-3.0000000000000001E-3</v>
      </c>
      <c r="F10" s="33">
        <v>0.5</v>
      </c>
      <c r="G10" s="33">
        <v>62</v>
      </c>
      <c r="H10" s="34">
        <v>316</v>
      </c>
      <c r="I10" s="33">
        <v>10.3</v>
      </c>
      <c r="J10" s="33">
        <v>78.430000000000007</v>
      </c>
      <c r="K10" s="33">
        <v>6.05</v>
      </c>
    </row>
    <row r="11" spans="1:11" x14ac:dyDescent="0.35">
      <c r="A11" s="32">
        <v>0.31</v>
      </c>
      <c r="B11" s="33">
        <v>5</v>
      </c>
      <c r="C11" s="33">
        <v>1.633</v>
      </c>
      <c r="D11" s="33">
        <v>0.10199999999999999</v>
      </c>
      <c r="E11" s="33">
        <v>-4.0000000000000001E-3</v>
      </c>
      <c r="F11" s="33">
        <v>0.46</v>
      </c>
      <c r="G11" s="33">
        <v>62</v>
      </c>
      <c r="H11" s="34">
        <v>340</v>
      </c>
      <c r="I11" s="33">
        <v>9.98</v>
      </c>
      <c r="J11" s="33">
        <v>78.89</v>
      </c>
      <c r="K11" s="33">
        <v>5.43</v>
      </c>
    </row>
    <row r="12" spans="1:11" x14ac:dyDescent="0.35">
      <c r="A12" s="32">
        <v>0.24</v>
      </c>
      <c r="B12" s="33">
        <v>5.3</v>
      </c>
      <c r="C12" s="33">
        <v>1.7310000000000001</v>
      </c>
      <c r="D12" s="33">
        <v>0.10100000000000001</v>
      </c>
      <c r="E12" s="33">
        <v>-3.0000000000000001E-3</v>
      </c>
      <c r="F12" s="33">
        <v>0.53</v>
      </c>
      <c r="G12" s="33">
        <v>63</v>
      </c>
      <c r="H12" s="34">
        <v>323</v>
      </c>
      <c r="I12" s="33">
        <v>10.76</v>
      </c>
      <c r="J12" s="33">
        <v>76.739999999999995</v>
      </c>
      <c r="K12" s="33">
        <v>7</v>
      </c>
    </row>
    <row r="13" spans="1:11" x14ac:dyDescent="0.35">
      <c r="A13" s="32">
        <v>0.28999999999999998</v>
      </c>
      <c r="B13" s="33">
        <v>5.8</v>
      </c>
      <c r="C13" s="33">
        <v>1.83</v>
      </c>
      <c r="D13" s="33">
        <v>0.13700000000000001</v>
      </c>
      <c r="E13" s="33">
        <v>-2E-3</v>
      </c>
      <c r="F13" s="33">
        <v>0.82</v>
      </c>
      <c r="G13" s="33">
        <v>51</v>
      </c>
      <c r="H13" s="34">
        <v>331</v>
      </c>
      <c r="I13" s="33">
        <v>11.07</v>
      </c>
      <c r="J13" s="33">
        <v>76.510000000000005</v>
      </c>
      <c r="K13" s="33">
        <v>7.33</v>
      </c>
    </row>
    <row r="14" spans="1:11" x14ac:dyDescent="0.35">
      <c r="A14" s="32">
        <v>0.24</v>
      </c>
      <c r="B14" s="33">
        <v>6.3</v>
      </c>
      <c r="C14" s="33">
        <v>1.99</v>
      </c>
      <c r="D14" s="33">
        <v>0.13800000000000001</v>
      </c>
      <c r="E14" s="33">
        <v>-3.0000000000000001E-3</v>
      </c>
      <c r="F14" s="33">
        <v>0.7</v>
      </c>
      <c r="G14" s="33">
        <v>65</v>
      </c>
      <c r="H14" s="34">
        <v>333</v>
      </c>
      <c r="I14" s="33">
        <v>10.41</v>
      </c>
      <c r="J14" s="33">
        <v>77.180000000000007</v>
      </c>
      <c r="K14" s="33">
        <v>6.78</v>
      </c>
    </row>
    <row r="15" spans="1:11" x14ac:dyDescent="0.35">
      <c r="A15" s="32">
        <v>0.23</v>
      </c>
      <c r="B15" s="33">
        <v>5</v>
      </c>
      <c r="C15" s="33">
        <v>1.702</v>
      </c>
      <c r="D15" s="33">
        <v>9.2999999999999999E-2</v>
      </c>
      <c r="E15" s="33">
        <v>-4.0000000000000001E-3</v>
      </c>
      <c r="F15" s="33">
        <v>0.42</v>
      </c>
      <c r="G15" s="33">
        <v>61</v>
      </c>
      <c r="H15" s="34">
        <v>238</v>
      </c>
      <c r="I15" s="33">
        <v>12.95</v>
      </c>
      <c r="J15" s="33">
        <v>73.03</v>
      </c>
      <c r="K15" s="33">
        <v>9.24</v>
      </c>
    </row>
    <row r="16" spans="1:11" x14ac:dyDescent="0.35">
      <c r="A16" s="32">
        <v>0.28000000000000003</v>
      </c>
      <c r="B16" s="33">
        <v>7.1</v>
      </c>
      <c r="C16" s="33">
        <v>1.782</v>
      </c>
      <c r="D16" s="33">
        <v>0.129</v>
      </c>
      <c r="E16" s="33">
        <v>-4.0000000000000001E-3</v>
      </c>
      <c r="F16" s="33">
        <v>0.54</v>
      </c>
      <c r="G16" s="33">
        <v>58</v>
      </c>
      <c r="H16" s="34">
        <v>362</v>
      </c>
      <c r="I16" s="33">
        <v>9.5299999999999994</v>
      </c>
      <c r="J16" s="33">
        <v>78.41</v>
      </c>
      <c r="K16" s="33">
        <v>6.42</v>
      </c>
    </row>
    <row r="17" spans="1:11" x14ac:dyDescent="0.35">
      <c r="A17" s="32">
        <v>0.24</v>
      </c>
      <c r="B17" s="33">
        <v>5.8</v>
      </c>
      <c r="C17" s="33">
        <v>1.6890000000000001</v>
      </c>
      <c r="D17" s="33">
        <v>0.109</v>
      </c>
      <c r="E17" s="33">
        <v>-5.0000000000000001E-3</v>
      </c>
      <c r="F17" s="33">
        <v>0.67</v>
      </c>
      <c r="G17" s="33">
        <v>57</v>
      </c>
      <c r="H17" s="34">
        <v>350</v>
      </c>
      <c r="I17" s="33">
        <v>10.01</v>
      </c>
      <c r="J17" s="33">
        <v>77.78</v>
      </c>
      <c r="K17" s="33">
        <v>6.59</v>
      </c>
    </row>
    <row r="18" spans="1:11" x14ac:dyDescent="0.35">
      <c r="A18" s="32">
        <v>0.26</v>
      </c>
      <c r="B18" s="33">
        <v>6.4</v>
      </c>
      <c r="C18" s="33">
        <v>1.806</v>
      </c>
      <c r="D18" s="33">
        <v>0.127</v>
      </c>
      <c r="E18" s="33">
        <v>-4.0000000000000001E-3</v>
      </c>
      <c r="F18" s="33">
        <v>0.33</v>
      </c>
      <c r="G18" s="33">
        <v>62</v>
      </c>
      <c r="H18" s="34">
        <v>405</v>
      </c>
      <c r="I18" s="33">
        <v>10.42</v>
      </c>
      <c r="J18" s="33">
        <v>77.7</v>
      </c>
      <c r="K18" s="33">
        <v>6.23</v>
      </c>
    </row>
    <row r="19" spans="1:11" x14ac:dyDescent="0.35">
      <c r="A19" s="32">
        <v>0.33</v>
      </c>
      <c r="B19" s="33">
        <v>8.5</v>
      </c>
      <c r="C19" s="33">
        <v>1.9239999999999999</v>
      </c>
      <c r="D19" s="33">
        <v>0.14699999999999999</v>
      </c>
      <c r="E19" s="33">
        <v>-1E-3</v>
      </c>
      <c r="F19" s="33">
        <v>0.77</v>
      </c>
      <c r="G19" s="33">
        <v>40</v>
      </c>
      <c r="H19" s="34">
        <v>295</v>
      </c>
      <c r="I19" s="33">
        <v>11.87</v>
      </c>
      <c r="J19" s="33">
        <v>74</v>
      </c>
      <c r="K19" s="33">
        <v>9.11</v>
      </c>
    </row>
    <row r="20" spans="1:11" x14ac:dyDescent="0.35">
      <c r="A20" s="32">
        <v>0.24</v>
      </c>
      <c r="B20" s="33">
        <v>8.4</v>
      </c>
      <c r="C20" s="33">
        <v>1.649</v>
      </c>
      <c r="D20" s="33">
        <v>0.121</v>
      </c>
      <c r="E20" s="33">
        <v>-4.0000000000000001E-3</v>
      </c>
      <c r="F20" s="33">
        <v>0.62</v>
      </c>
      <c r="G20" s="33">
        <v>62</v>
      </c>
      <c r="H20" s="34">
        <v>362</v>
      </c>
      <c r="I20" s="33">
        <v>9.08</v>
      </c>
      <c r="J20" s="33">
        <v>79.83</v>
      </c>
      <c r="K20" s="33">
        <v>5.59</v>
      </c>
    </row>
    <row r="21" spans="1:11" x14ac:dyDescent="0.35">
      <c r="A21" s="32">
        <v>0.24</v>
      </c>
      <c r="B21" s="33">
        <v>8.4</v>
      </c>
      <c r="C21" s="33">
        <v>1.631</v>
      </c>
      <c r="D21" s="33">
        <v>0.11799999999999999</v>
      </c>
      <c r="E21" s="33">
        <v>-4.0000000000000001E-3</v>
      </c>
      <c r="F21" s="33">
        <v>0.64</v>
      </c>
      <c r="G21" s="33">
        <v>62</v>
      </c>
      <c r="H21" s="34">
        <v>362</v>
      </c>
      <c r="I21" s="33">
        <v>9.3699999999999992</v>
      </c>
      <c r="J21" s="33">
        <v>79.98</v>
      </c>
      <c r="K21" s="33">
        <v>5.22</v>
      </c>
    </row>
    <row r="22" spans="1:11" x14ac:dyDescent="0.35">
      <c r="A22" s="32">
        <v>0.32</v>
      </c>
      <c r="B22" s="33">
        <v>8.1</v>
      </c>
      <c r="C22" s="33">
        <v>1.8120000000000001</v>
      </c>
      <c r="D22" s="33">
        <v>0.13900000000000001</v>
      </c>
      <c r="E22" s="33">
        <v>-2E-3</v>
      </c>
      <c r="F22" s="33">
        <v>0.82</v>
      </c>
      <c r="G22" s="33">
        <v>54</v>
      </c>
      <c r="H22" s="34">
        <v>339</v>
      </c>
      <c r="I22" s="33">
        <v>10.63</v>
      </c>
      <c r="J22" s="33">
        <v>76.09</v>
      </c>
      <c r="K22" s="33">
        <v>7.91</v>
      </c>
    </row>
    <row r="23" spans="1:11" x14ac:dyDescent="0.35">
      <c r="A23" s="32">
        <v>0.27</v>
      </c>
      <c r="B23" s="33">
        <v>6.7</v>
      </c>
      <c r="C23" s="33">
        <v>1.82</v>
      </c>
      <c r="D23" s="33">
        <v>0.13200000000000001</v>
      </c>
      <c r="E23" s="33">
        <v>-3.0000000000000001E-3</v>
      </c>
      <c r="F23" s="33">
        <v>0.71</v>
      </c>
      <c r="G23" s="33">
        <v>61</v>
      </c>
      <c r="H23" s="34">
        <v>373</v>
      </c>
      <c r="I23" s="33">
        <v>9.91</v>
      </c>
      <c r="J23" s="33">
        <v>78.14</v>
      </c>
      <c r="K23" s="33">
        <v>6.26</v>
      </c>
    </row>
    <row r="24" spans="1:11" x14ac:dyDescent="0.35">
      <c r="A24" s="32">
        <v>0.24</v>
      </c>
      <c r="B24" s="33">
        <v>4</v>
      </c>
      <c r="C24" s="33">
        <v>1.7090000000000001</v>
      </c>
      <c r="D24" s="33">
        <v>0.11600000000000001</v>
      </c>
      <c r="E24" s="33">
        <v>-4.0000000000000001E-3</v>
      </c>
      <c r="F24" s="33">
        <v>0.65</v>
      </c>
      <c r="G24" s="33">
        <v>67</v>
      </c>
      <c r="H24" s="34">
        <v>344</v>
      </c>
      <c r="I24" s="33">
        <v>10.26</v>
      </c>
      <c r="J24" s="33">
        <v>78.36</v>
      </c>
      <c r="K24" s="33">
        <v>5.96</v>
      </c>
    </row>
    <row r="25" spans="1:11" x14ac:dyDescent="0.35">
      <c r="A25" s="32">
        <v>0.36</v>
      </c>
      <c r="B25" s="33">
        <v>7.6</v>
      </c>
      <c r="C25" s="33">
        <v>2.052</v>
      </c>
      <c r="D25" s="33">
        <v>0.151</v>
      </c>
      <c r="E25" s="33">
        <v>-1E-3</v>
      </c>
      <c r="F25" s="33">
        <v>0.5</v>
      </c>
      <c r="G25" s="33">
        <v>49</v>
      </c>
      <c r="H25" s="34">
        <v>283</v>
      </c>
      <c r="I25" s="33">
        <v>13.76</v>
      </c>
      <c r="J25" s="33">
        <v>71.73</v>
      </c>
      <c r="K25" s="33">
        <v>10.47</v>
      </c>
    </row>
    <row r="26" spans="1:11" x14ac:dyDescent="0.35">
      <c r="A26" s="32">
        <v>0.23</v>
      </c>
      <c r="B26" s="33">
        <v>4.9000000000000004</v>
      </c>
      <c r="C26" s="33">
        <v>1.5960000000000001</v>
      </c>
      <c r="D26" s="33">
        <v>0.114</v>
      </c>
      <c r="E26" s="33">
        <v>-4.0000000000000001E-3</v>
      </c>
      <c r="F26" s="33">
        <v>0.36</v>
      </c>
      <c r="G26" s="33">
        <v>60</v>
      </c>
      <c r="H26" s="34">
        <v>293</v>
      </c>
      <c r="I26" s="33">
        <v>8.76</v>
      </c>
      <c r="J26" s="33">
        <v>78.39</v>
      </c>
      <c r="K26" s="33">
        <v>6.8</v>
      </c>
    </row>
    <row r="27" spans="1:11" x14ac:dyDescent="0.35">
      <c r="A27" s="32">
        <v>0.26</v>
      </c>
      <c r="B27" s="33">
        <v>4</v>
      </c>
      <c r="C27" s="33">
        <v>1.8220000000000001</v>
      </c>
      <c r="D27" s="33">
        <v>0.13900000000000001</v>
      </c>
      <c r="E27" s="33">
        <v>-3.0000000000000001E-3</v>
      </c>
      <c r="F27" s="33">
        <v>0.66</v>
      </c>
      <c r="G27" s="33">
        <v>58</v>
      </c>
      <c r="H27" s="34">
        <v>282</v>
      </c>
      <c r="I27" s="33">
        <v>11.73</v>
      </c>
      <c r="J27" s="33">
        <v>75.09</v>
      </c>
      <c r="K27" s="33">
        <v>7.65</v>
      </c>
    </row>
    <row r="28" spans="1:11" x14ac:dyDescent="0.35">
      <c r="A28" s="32">
        <v>0.24</v>
      </c>
      <c r="B28" s="33">
        <v>5.8</v>
      </c>
      <c r="C28" s="33">
        <v>1.7949999999999999</v>
      </c>
      <c r="D28" s="33">
        <v>0.13500000000000001</v>
      </c>
      <c r="E28" s="33">
        <v>-3.0000000000000001E-3</v>
      </c>
      <c r="F28" s="33">
        <v>0.78</v>
      </c>
      <c r="G28" s="33">
        <v>62</v>
      </c>
      <c r="H28" s="34">
        <v>361</v>
      </c>
      <c r="I28" s="33">
        <v>10.24</v>
      </c>
      <c r="J28" s="33">
        <v>78.290000000000006</v>
      </c>
      <c r="K28" s="33">
        <v>5.98</v>
      </c>
    </row>
    <row r="29" spans="1:11" x14ac:dyDescent="0.35">
      <c r="A29" s="32">
        <v>0.26</v>
      </c>
      <c r="B29" s="33">
        <v>6.6</v>
      </c>
      <c r="C29" s="33">
        <v>1.802</v>
      </c>
      <c r="D29" s="33">
        <v>0.13</v>
      </c>
      <c r="E29" s="33">
        <v>-4.0000000000000001E-3</v>
      </c>
      <c r="F29" s="33">
        <v>0.84</v>
      </c>
      <c r="G29" s="33">
        <v>62</v>
      </c>
      <c r="H29" s="34">
        <v>385</v>
      </c>
      <c r="I29" s="33">
        <v>11.08</v>
      </c>
      <c r="J29" s="33">
        <v>77.430000000000007</v>
      </c>
      <c r="K29" s="33">
        <v>6.87</v>
      </c>
    </row>
    <row r="30" spans="1:11" x14ac:dyDescent="0.35">
      <c r="A30" s="32">
        <v>0.2</v>
      </c>
      <c r="B30" s="33">
        <v>4.7</v>
      </c>
      <c r="C30" s="33">
        <v>1.569</v>
      </c>
      <c r="D30" s="33">
        <v>8.6999999999999994E-2</v>
      </c>
      <c r="E30" s="33">
        <v>-2E-3</v>
      </c>
      <c r="F30" s="33">
        <v>0.47</v>
      </c>
      <c r="G30" s="33">
        <v>74</v>
      </c>
      <c r="H30" s="34">
        <v>280</v>
      </c>
      <c r="I30" s="33">
        <v>12.96</v>
      </c>
      <c r="J30" s="33">
        <v>73.17</v>
      </c>
      <c r="K30" s="33">
        <v>9.0399999999999991</v>
      </c>
    </row>
    <row r="31" spans="1:11" x14ac:dyDescent="0.35">
      <c r="A31" s="32">
        <v>0.23</v>
      </c>
      <c r="B31" s="33">
        <v>7</v>
      </c>
      <c r="C31" s="33">
        <v>1.647</v>
      </c>
      <c r="D31" s="33">
        <v>0.11899999999999999</v>
      </c>
      <c r="E31" s="33">
        <v>-3.0000000000000001E-3</v>
      </c>
      <c r="F31" s="33">
        <v>0.66</v>
      </c>
      <c r="G31" s="33">
        <v>61</v>
      </c>
      <c r="H31" s="34">
        <v>327</v>
      </c>
      <c r="I31" s="33">
        <v>9.56</v>
      </c>
      <c r="J31" s="33">
        <v>79.489999999999995</v>
      </c>
      <c r="K31" s="33">
        <v>5.39</v>
      </c>
    </row>
    <row r="32" spans="1:11" x14ac:dyDescent="0.35">
      <c r="A32" s="32">
        <v>0.2</v>
      </c>
      <c r="B32" s="33">
        <v>6.2</v>
      </c>
      <c r="C32" s="33">
        <v>1.726</v>
      </c>
      <c r="D32" s="33">
        <v>0.13700000000000001</v>
      </c>
      <c r="E32" s="33">
        <v>-5.0000000000000001E-3</v>
      </c>
      <c r="F32" s="33">
        <v>0.52</v>
      </c>
      <c r="G32" s="33">
        <v>69</v>
      </c>
      <c r="H32" s="34">
        <v>458</v>
      </c>
      <c r="I32" s="33">
        <v>10.029999999999999</v>
      </c>
      <c r="J32" s="33">
        <v>78.23</v>
      </c>
      <c r="K32" s="33">
        <v>5.74</v>
      </c>
    </row>
    <row r="33" spans="1:11" x14ac:dyDescent="0.35">
      <c r="A33" s="32">
        <v>0.25</v>
      </c>
      <c r="B33" s="33">
        <v>7.4</v>
      </c>
      <c r="C33" s="33">
        <v>1.7749999999999999</v>
      </c>
      <c r="D33" s="33">
        <v>0.115</v>
      </c>
      <c r="E33" s="33">
        <v>-3.0000000000000001E-3</v>
      </c>
      <c r="F33" s="33">
        <v>0.61</v>
      </c>
      <c r="G33" s="33">
        <v>65</v>
      </c>
      <c r="H33" s="34">
        <v>267</v>
      </c>
      <c r="I33" s="33">
        <v>11.02</v>
      </c>
      <c r="J33" s="33">
        <v>76.510000000000005</v>
      </c>
      <c r="K33" s="33">
        <v>6.75</v>
      </c>
    </row>
    <row r="34" spans="1:11" x14ac:dyDescent="0.35">
      <c r="A34" s="32">
        <v>0.25</v>
      </c>
      <c r="B34" s="33">
        <v>4.8</v>
      </c>
      <c r="C34" s="33">
        <v>1.671</v>
      </c>
      <c r="D34" s="33">
        <v>0.114</v>
      </c>
      <c r="E34" s="33">
        <v>-3.0000000000000001E-3</v>
      </c>
      <c r="F34" s="33">
        <v>0.74</v>
      </c>
      <c r="G34" s="33">
        <v>68</v>
      </c>
      <c r="H34" s="34">
        <v>346</v>
      </c>
      <c r="I34" s="33">
        <v>10.99</v>
      </c>
      <c r="J34" s="33">
        <v>77.05</v>
      </c>
      <c r="K34" s="33">
        <v>6.65</v>
      </c>
    </row>
    <row r="35" spans="1:11" x14ac:dyDescent="0.35">
      <c r="A35" s="32">
        <v>0.22</v>
      </c>
      <c r="B35" s="33">
        <v>6.4</v>
      </c>
      <c r="C35" s="33">
        <v>1.6279999999999999</v>
      </c>
      <c r="D35" s="33">
        <v>0.115</v>
      </c>
      <c r="E35" s="33">
        <v>-4.0000000000000001E-3</v>
      </c>
      <c r="F35" s="33">
        <v>0.68</v>
      </c>
      <c r="G35" s="33">
        <v>68</v>
      </c>
      <c r="H35" s="34">
        <v>367</v>
      </c>
      <c r="I35" s="33">
        <v>10.78</v>
      </c>
      <c r="J35" s="33">
        <v>78.33</v>
      </c>
      <c r="K35" s="33">
        <v>6.14</v>
      </c>
    </row>
    <row r="36" spans="1:11" x14ac:dyDescent="0.35">
      <c r="A36" s="32">
        <v>0.24</v>
      </c>
      <c r="B36" s="33">
        <v>6.7</v>
      </c>
      <c r="C36" s="33">
        <v>1.746</v>
      </c>
      <c r="D36" s="33">
        <v>0.129</v>
      </c>
      <c r="E36" s="33">
        <v>-3.0000000000000001E-3</v>
      </c>
      <c r="F36" s="33">
        <v>0.75</v>
      </c>
      <c r="G36" s="33">
        <v>63</v>
      </c>
      <c r="H36" s="34">
        <v>378</v>
      </c>
      <c r="I36" s="33">
        <v>10.61</v>
      </c>
      <c r="J36" s="33">
        <v>77.930000000000007</v>
      </c>
      <c r="K36" s="33">
        <v>6.06</v>
      </c>
    </row>
    <row r="37" spans="1:11" x14ac:dyDescent="0.35">
      <c r="A37" s="32">
        <v>0.25</v>
      </c>
      <c r="B37" s="33">
        <v>5.9</v>
      </c>
      <c r="C37" s="33">
        <v>1.6870000000000001</v>
      </c>
      <c r="D37" s="33">
        <v>0.121</v>
      </c>
      <c r="E37" s="33">
        <v>-4.0000000000000001E-3</v>
      </c>
      <c r="F37" s="33">
        <v>0.7</v>
      </c>
      <c r="G37" s="33">
        <v>66</v>
      </c>
      <c r="H37" s="34">
        <v>360</v>
      </c>
      <c r="I37" s="33">
        <v>10.59</v>
      </c>
      <c r="J37" s="33">
        <v>77.8</v>
      </c>
      <c r="K37" s="33">
        <v>6.07</v>
      </c>
    </row>
    <row r="38" spans="1:11" x14ac:dyDescent="0.35">
      <c r="A38" s="32">
        <v>0.25</v>
      </c>
      <c r="B38" s="33">
        <v>5</v>
      </c>
      <c r="C38" s="33">
        <v>1.7629999999999999</v>
      </c>
      <c r="D38" s="33">
        <v>0.10299999999999999</v>
      </c>
      <c r="E38" s="33">
        <v>-3.0000000000000001E-3</v>
      </c>
      <c r="F38" s="33">
        <v>0.86</v>
      </c>
      <c r="G38" s="33">
        <v>60</v>
      </c>
      <c r="H38" s="34">
        <v>272</v>
      </c>
      <c r="I38" s="33">
        <v>12.4</v>
      </c>
      <c r="J38" s="33">
        <v>74.540000000000006</v>
      </c>
      <c r="K38" s="33">
        <v>8.06</v>
      </c>
    </row>
    <row r="39" spans="1:11" x14ac:dyDescent="0.35">
      <c r="A39" s="32">
        <v>0.2</v>
      </c>
      <c r="B39" s="33">
        <v>4</v>
      </c>
      <c r="C39" s="33">
        <v>1.472</v>
      </c>
      <c r="D39" s="33">
        <v>8.6999999999999994E-2</v>
      </c>
      <c r="E39" s="33">
        <v>-2E-3</v>
      </c>
      <c r="F39" s="33">
        <v>0.51</v>
      </c>
      <c r="G39" s="33">
        <v>70</v>
      </c>
      <c r="H39" s="34">
        <v>346</v>
      </c>
      <c r="I39" s="33">
        <v>12.96</v>
      </c>
      <c r="J39" s="33">
        <v>73.19</v>
      </c>
      <c r="K39" s="33">
        <v>9.07</v>
      </c>
    </row>
    <row r="40" spans="1:11" x14ac:dyDescent="0.35">
      <c r="A40" s="32">
        <v>0.27</v>
      </c>
      <c r="B40" s="33">
        <v>6.6</v>
      </c>
      <c r="C40" s="33">
        <v>1.742</v>
      </c>
      <c r="D40" s="33">
        <v>0.13</v>
      </c>
      <c r="E40" s="33">
        <v>-3.0000000000000001E-3</v>
      </c>
      <c r="F40" s="33">
        <v>0.78</v>
      </c>
      <c r="G40" s="33">
        <v>64</v>
      </c>
      <c r="H40" s="34">
        <v>406</v>
      </c>
      <c r="I40" s="33">
        <v>10.42</v>
      </c>
      <c r="J40" s="33">
        <v>78.19</v>
      </c>
      <c r="K40" s="33">
        <v>6.16</v>
      </c>
    </row>
    <row r="41" spans="1:11" x14ac:dyDescent="0.35">
      <c r="A41" s="32">
        <v>0.26</v>
      </c>
      <c r="B41" s="33">
        <v>5.3</v>
      </c>
      <c r="C41" s="33">
        <v>1.7030000000000001</v>
      </c>
      <c r="D41" s="33">
        <v>0.115</v>
      </c>
      <c r="E41" s="33">
        <v>-4.0000000000000001E-3</v>
      </c>
      <c r="F41" s="33">
        <v>0.6</v>
      </c>
      <c r="G41" s="33">
        <v>66</v>
      </c>
      <c r="H41" s="34">
        <v>378</v>
      </c>
      <c r="I41" s="33">
        <v>10.91</v>
      </c>
      <c r="J41" s="33">
        <v>76.92</v>
      </c>
      <c r="K41" s="33">
        <v>6.79</v>
      </c>
    </row>
    <row r="42" spans="1:11" x14ac:dyDescent="0.35">
      <c r="A42" s="32">
        <v>0.25</v>
      </c>
      <c r="B42" s="33">
        <v>5.0999999999999996</v>
      </c>
      <c r="C42" s="33">
        <v>1.6910000000000001</v>
      </c>
      <c r="D42" s="33">
        <v>0.114</v>
      </c>
      <c r="E42" s="33">
        <v>-4.0000000000000001E-3</v>
      </c>
      <c r="F42" s="33">
        <v>0.68</v>
      </c>
      <c r="G42" s="33">
        <v>64</v>
      </c>
      <c r="H42" s="34">
        <v>372</v>
      </c>
      <c r="I42" s="33">
        <v>10.78</v>
      </c>
      <c r="J42" s="33">
        <v>77.31</v>
      </c>
      <c r="K42" s="33">
        <v>6.55</v>
      </c>
    </row>
    <row r="43" spans="1:11" x14ac:dyDescent="0.35">
      <c r="A43" s="32">
        <v>0.26</v>
      </c>
      <c r="B43" s="33">
        <v>6.5</v>
      </c>
      <c r="C43" s="33">
        <v>1.58</v>
      </c>
      <c r="D43" s="33">
        <v>0.10299999999999999</v>
      </c>
      <c r="E43" s="33">
        <v>-4.0000000000000001E-3</v>
      </c>
      <c r="F43" s="33">
        <v>0.56999999999999995</v>
      </c>
      <c r="G43" s="33">
        <v>62</v>
      </c>
      <c r="H43" s="34">
        <v>353</v>
      </c>
      <c r="I43" s="33">
        <v>10.61</v>
      </c>
      <c r="J43" s="33">
        <v>77.599999999999994</v>
      </c>
      <c r="K43" s="33">
        <v>6.49</v>
      </c>
    </row>
    <row r="44" spans="1:11" x14ac:dyDescent="0.35">
      <c r="A44" s="32">
        <v>0.34</v>
      </c>
      <c r="B44" s="33">
        <v>5.8</v>
      </c>
      <c r="C44" s="33">
        <v>1.83</v>
      </c>
      <c r="D44" s="33">
        <v>0.115</v>
      </c>
      <c r="E44" s="33">
        <v>-4.0000000000000001E-3</v>
      </c>
      <c r="F44" s="33">
        <v>0.74</v>
      </c>
      <c r="G44" s="33">
        <v>60</v>
      </c>
      <c r="H44" s="34">
        <v>314</v>
      </c>
      <c r="I44" s="33">
        <v>11.45</v>
      </c>
      <c r="J44" s="33">
        <v>75.709999999999994</v>
      </c>
      <c r="K44" s="33">
        <v>7.32</v>
      </c>
    </row>
    <row r="45" spans="1:11" x14ac:dyDescent="0.35">
      <c r="A45" s="32">
        <v>0.28000000000000003</v>
      </c>
      <c r="B45" s="33">
        <v>5</v>
      </c>
      <c r="C45" s="33">
        <v>1.706</v>
      </c>
      <c r="D45" s="33">
        <v>0.114</v>
      </c>
      <c r="E45" s="33">
        <v>-4.0000000000000001E-3</v>
      </c>
      <c r="F45" s="33">
        <v>0.7</v>
      </c>
      <c r="G45" s="33">
        <v>56</v>
      </c>
      <c r="H45" s="34">
        <v>361</v>
      </c>
      <c r="I45" s="33">
        <v>10.37</v>
      </c>
      <c r="J45" s="33">
        <v>77.569999999999993</v>
      </c>
      <c r="K45" s="33">
        <v>6.37</v>
      </c>
    </row>
    <row r="46" spans="1:11" x14ac:dyDescent="0.35">
      <c r="A46" s="32">
        <v>0.28000000000000003</v>
      </c>
      <c r="B46" s="33">
        <v>5</v>
      </c>
      <c r="C46" s="33">
        <v>1.659</v>
      </c>
      <c r="D46" s="33">
        <v>0.11</v>
      </c>
      <c r="E46" s="33">
        <v>-4.0000000000000001E-3</v>
      </c>
      <c r="F46" s="33">
        <v>0.65</v>
      </c>
      <c r="G46" s="33">
        <v>68</v>
      </c>
      <c r="H46" s="34">
        <v>365</v>
      </c>
      <c r="I46" s="33">
        <v>10.06</v>
      </c>
      <c r="J46" s="33">
        <v>78.17</v>
      </c>
      <c r="K46" s="33">
        <v>6.02</v>
      </c>
    </row>
    <row r="47" spans="1:11" x14ac:dyDescent="0.35">
      <c r="A47" s="32">
        <v>0.35</v>
      </c>
      <c r="B47" s="33">
        <v>5.9</v>
      </c>
      <c r="C47" s="33">
        <v>1.829</v>
      </c>
      <c r="D47" s="33">
        <v>0.14099999999999999</v>
      </c>
      <c r="E47" s="33">
        <v>-1E-3</v>
      </c>
      <c r="F47" s="33">
        <v>0.87</v>
      </c>
      <c r="G47" s="33">
        <v>51</v>
      </c>
      <c r="H47" s="34">
        <v>330</v>
      </c>
      <c r="I47" s="33">
        <v>11.23</v>
      </c>
      <c r="J47" s="33">
        <v>74.930000000000007</v>
      </c>
      <c r="K47" s="33">
        <v>8.58</v>
      </c>
    </row>
    <row r="48" spans="1:11" x14ac:dyDescent="0.35">
      <c r="A48" s="32">
        <v>0.26</v>
      </c>
      <c r="B48" s="33">
        <v>7.7</v>
      </c>
      <c r="C48" s="33">
        <v>1.5669999999999999</v>
      </c>
      <c r="D48" s="33">
        <v>0.13</v>
      </c>
      <c r="E48" s="33">
        <v>-5.0000000000000001E-3</v>
      </c>
      <c r="F48" s="33">
        <v>0.86</v>
      </c>
      <c r="G48" s="33">
        <v>73</v>
      </c>
      <c r="H48" s="34">
        <v>420</v>
      </c>
      <c r="I48" s="33">
        <v>9.5500000000000007</v>
      </c>
      <c r="J48" s="33">
        <v>80.53</v>
      </c>
      <c r="K48" s="33">
        <v>4.66</v>
      </c>
    </row>
    <row r="49" spans="1:11" x14ac:dyDescent="0.35">
      <c r="A49" s="32">
        <v>0.21</v>
      </c>
      <c r="B49" s="33">
        <v>6.1</v>
      </c>
      <c r="C49" s="33">
        <v>1.6160000000000001</v>
      </c>
      <c r="D49" s="33">
        <v>0.115</v>
      </c>
      <c r="E49" s="33">
        <v>-5.0000000000000001E-3</v>
      </c>
      <c r="F49" s="33">
        <v>0.56999999999999995</v>
      </c>
      <c r="G49" s="33">
        <v>66</v>
      </c>
      <c r="H49" s="34">
        <v>346</v>
      </c>
      <c r="I49" s="33">
        <v>9.4499999999999993</v>
      </c>
      <c r="J49" s="33">
        <v>79.180000000000007</v>
      </c>
      <c r="K49" s="33">
        <v>5.57</v>
      </c>
    </row>
    <row r="50" spans="1:11" x14ac:dyDescent="0.35">
      <c r="A50" s="32">
        <v>0.24</v>
      </c>
      <c r="B50" s="33">
        <v>5</v>
      </c>
      <c r="C50" s="33">
        <v>1.536</v>
      </c>
      <c r="D50" s="33">
        <v>8.5000000000000006E-2</v>
      </c>
      <c r="E50" s="33">
        <v>-3.0000000000000001E-3</v>
      </c>
      <c r="F50" s="33">
        <v>0.32</v>
      </c>
      <c r="G50" s="33">
        <v>65</v>
      </c>
      <c r="H50" s="34">
        <v>260</v>
      </c>
      <c r="I50" s="33">
        <v>12.72</v>
      </c>
      <c r="J50" s="33">
        <v>73.02</v>
      </c>
      <c r="K50" s="33">
        <v>9.2100000000000009</v>
      </c>
    </row>
    <row r="51" spans="1:11" x14ac:dyDescent="0.35">
      <c r="A51" s="32">
        <v>0.3</v>
      </c>
      <c r="B51" s="33">
        <v>6.3</v>
      </c>
      <c r="C51" s="33">
        <v>1.8029999999999999</v>
      </c>
      <c r="D51" s="33">
        <v>0.13400000000000001</v>
      </c>
      <c r="E51" s="33">
        <v>0</v>
      </c>
      <c r="F51" s="33">
        <v>0.57999999999999996</v>
      </c>
      <c r="G51" s="33">
        <v>52</v>
      </c>
      <c r="H51" s="34">
        <v>312</v>
      </c>
      <c r="I51" s="33">
        <v>13.29</v>
      </c>
      <c r="J51" s="33">
        <v>72.13</v>
      </c>
      <c r="K51" s="33">
        <v>9.27</v>
      </c>
    </row>
    <row r="52" spans="1:11" x14ac:dyDescent="0.35">
      <c r="A52" s="32">
        <v>0.27</v>
      </c>
      <c r="B52" s="33">
        <v>5.3</v>
      </c>
      <c r="C52" s="33">
        <v>1.52</v>
      </c>
      <c r="D52" s="33">
        <v>0.12</v>
      </c>
      <c r="E52" s="33">
        <v>-5.0000000000000001E-3</v>
      </c>
      <c r="F52" s="33">
        <v>0.83</v>
      </c>
      <c r="G52" s="33">
        <v>73</v>
      </c>
      <c r="H52" s="34">
        <v>393</v>
      </c>
      <c r="I52" s="33">
        <v>9.5399999999999991</v>
      </c>
      <c r="J52" s="33">
        <v>80.489999999999995</v>
      </c>
      <c r="K52" s="33">
        <v>4.72</v>
      </c>
    </row>
    <row r="53" spans="1:11" x14ac:dyDescent="0.35">
      <c r="A53" s="32">
        <v>0.25</v>
      </c>
      <c r="B53" s="33">
        <v>5</v>
      </c>
      <c r="C53" s="33">
        <v>1.607</v>
      </c>
      <c r="D53" s="33">
        <v>0.11600000000000001</v>
      </c>
      <c r="E53" s="33">
        <v>-5.0000000000000001E-3</v>
      </c>
      <c r="F53" s="33">
        <v>0.68</v>
      </c>
      <c r="G53" s="33">
        <v>69</v>
      </c>
      <c r="H53" s="34">
        <v>367</v>
      </c>
      <c r="I53" s="33">
        <v>9.49</v>
      </c>
      <c r="J53" s="33">
        <v>79.540000000000006</v>
      </c>
      <c r="K53" s="33">
        <v>5.33</v>
      </c>
    </row>
    <row r="54" spans="1:11" x14ac:dyDescent="0.35">
      <c r="A54" s="32">
        <v>0.24</v>
      </c>
      <c r="B54" s="33">
        <v>6</v>
      </c>
      <c r="C54" s="33">
        <v>1.867</v>
      </c>
      <c r="D54" s="33">
        <v>0.14000000000000001</v>
      </c>
      <c r="E54" s="33">
        <v>-4.0000000000000001E-3</v>
      </c>
      <c r="F54" s="33">
        <v>0.87</v>
      </c>
      <c r="G54" s="33">
        <v>69</v>
      </c>
      <c r="H54" s="34">
        <v>366</v>
      </c>
      <c r="I54" s="33">
        <v>10.24</v>
      </c>
      <c r="J54" s="33">
        <v>78.31</v>
      </c>
      <c r="K54" s="33">
        <v>6.23</v>
      </c>
    </row>
    <row r="55" spans="1:11" x14ac:dyDescent="0.35">
      <c r="A55" s="32">
        <v>0.25</v>
      </c>
      <c r="B55" s="33">
        <v>6.4</v>
      </c>
      <c r="C55" s="33">
        <v>1.8320000000000001</v>
      </c>
      <c r="D55" s="33">
        <v>0.129</v>
      </c>
      <c r="E55" s="33">
        <v>-4.0000000000000001E-3</v>
      </c>
      <c r="F55" s="33">
        <v>0.67</v>
      </c>
      <c r="G55" s="33">
        <v>63</v>
      </c>
      <c r="H55" s="34">
        <v>357</v>
      </c>
      <c r="I55" s="33">
        <v>10.78</v>
      </c>
      <c r="J55" s="33">
        <v>77.22</v>
      </c>
      <c r="K55" s="33">
        <v>6.42</v>
      </c>
    </row>
    <row r="56" spans="1:11" x14ac:dyDescent="0.35">
      <c r="A56" s="32">
        <v>0.31</v>
      </c>
      <c r="B56" s="33">
        <v>6.3</v>
      </c>
      <c r="C56" s="33">
        <v>1.956</v>
      </c>
      <c r="D56" s="33">
        <v>0.161</v>
      </c>
      <c r="E56" s="33">
        <v>-2E-3</v>
      </c>
      <c r="F56" s="33">
        <v>1</v>
      </c>
      <c r="G56" s="33">
        <v>60</v>
      </c>
      <c r="H56" s="34">
        <v>346</v>
      </c>
      <c r="I56" s="33">
        <v>10.93</v>
      </c>
      <c r="J56" s="33">
        <v>76.17</v>
      </c>
      <c r="K56" s="33">
        <v>7.6</v>
      </c>
    </row>
    <row r="57" spans="1:11" x14ac:dyDescent="0.35">
      <c r="A57" s="32">
        <v>0.23</v>
      </c>
      <c r="B57" s="33">
        <v>5.0999999999999996</v>
      </c>
      <c r="C57" s="33">
        <v>1.629</v>
      </c>
      <c r="D57" s="33">
        <v>0.12</v>
      </c>
      <c r="E57" s="33">
        <v>-5.0000000000000001E-3</v>
      </c>
      <c r="F57" s="33">
        <v>0.56000000000000005</v>
      </c>
      <c r="G57" s="33">
        <v>66</v>
      </c>
      <c r="H57" s="34">
        <v>339</v>
      </c>
      <c r="I57" s="33">
        <v>9.44</v>
      </c>
      <c r="J57" s="33">
        <v>79.239999999999995</v>
      </c>
      <c r="K57" s="33">
        <v>5.56</v>
      </c>
    </row>
    <row r="58" spans="1:11" x14ac:dyDescent="0.35">
      <c r="A58" s="32">
        <v>0.26</v>
      </c>
      <c r="B58" s="33">
        <v>5.5</v>
      </c>
      <c r="C58" s="33">
        <v>1.613</v>
      </c>
      <c r="D58" s="33">
        <v>0.111</v>
      </c>
      <c r="E58" s="33">
        <v>-5.0000000000000001E-3</v>
      </c>
      <c r="F58" s="33">
        <v>0.7</v>
      </c>
      <c r="G58" s="33">
        <v>72</v>
      </c>
      <c r="H58" s="34">
        <v>391</v>
      </c>
      <c r="I58" s="33">
        <v>10.65</v>
      </c>
      <c r="J58" s="33">
        <v>77.87</v>
      </c>
      <c r="K58" s="33">
        <v>6.12</v>
      </c>
    </row>
    <row r="59" spans="1:11" x14ac:dyDescent="0.35">
      <c r="A59" s="32">
        <v>0.26</v>
      </c>
      <c r="B59" s="33">
        <v>5</v>
      </c>
      <c r="C59" s="33">
        <v>1.7</v>
      </c>
      <c r="D59" s="33">
        <v>0.114</v>
      </c>
      <c r="E59" s="33">
        <v>-4.0000000000000001E-3</v>
      </c>
      <c r="F59" s="33">
        <v>0.68</v>
      </c>
      <c r="G59" s="33">
        <v>69</v>
      </c>
      <c r="H59" s="34">
        <v>381</v>
      </c>
      <c r="I59" s="33">
        <v>11.04</v>
      </c>
      <c r="J59" s="33">
        <v>76.88</v>
      </c>
      <c r="K59" s="33">
        <v>6.77</v>
      </c>
    </row>
    <row r="60" spans="1:11" x14ac:dyDescent="0.35">
      <c r="A60" s="32">
        <v>0.28999999999999998</v>
      </c>
      <c r="B60" s="33">
        <v>5.5</v>
      </c>
      <c r="C60" s="33">
        <v>1.526</v>
      </c>
      <c r="D60" s="33">
        <v>0.13100000000000001</v>
      </c>
      <c r="E60" s="33">
        <v>-5.0000000000000001E-3</v>
      </c>
      <c r="F60" s="33">
        <v>1.02</v>
      </c>
      <c r="G60" s="33">
        <v>72</v>
      </c>
      <c r="H60" s="34">
        <v>439</v>
      </c>
      <c r="I60" s="33">
        <v>9.64</v>
      </c>
      <c r="J60" s="33">
        <v>80.75</v>
      </c>
      <c r="K60" s="33">
        <v>4.47</v>
      </c>
    </row>
    <row r="61" spans="1:11" x14ac:dyDescent="0.35">
      <c r="A61" s="32">
        <v>0.33</v>
      </c>
      <c r="B61" s="33">
        <v>5</v>
      </c>
      <c r="C61" s="33">
        <v>1.583</v>
      </c>
      <c r="D61" s="33">
        <v>9.2999999999999999E-2</v>
      </c>
      <c r="E61" s="33">
        <v>-3.0000000000000001E-3</v>
      </c>
      <c r="F61" s="33">
        <v>0.43</v>
      </c>
      <c r="G61" s="33">
        <v>64</v>
      </c>
      <c r="H61" s="34">
        <v>272</v>
      </c>
      <c r="I61" s="33">
        <v>13.26</v>
      </c>
      <c r="J61" s="33">
        <v>72.03</v>
      </c>
      <c r="K61" s="33">
        <v>9.5500000000000007</v>
      </c>
    </row>
    <row r="62" spans="1:11" x14ac:dyDescent="0.35">
      <c r="A62" s="32">
        <v>0.23</v>
      </c>
      <c r="B62" s="33">
        <v>5</v>
      </c>
      <c r="C62" s="33">
        <v>1.5620000000000001</v>
      </c>
      <c r="D62" s="33">
        <v>0.11700000000000001</v>
      </c>
      <c r="E62" s="33">
        <v>-5.0000000000000001E-3</v>
      </c>
      <c r="F62" s="33">
        <v>0.57999999999999996</v>
      </c>
      <c r="G62" s="33">
        <v>68</v>
      </c>
      <c r="H62" s="34">
        <v>355</v>
      </c>
      <c r="I62" s="33">
        <v>9.4600000000000009</v>
      </c>
      <c r="J62" s="33">
        <v>79.150000000000006</v>
      </c>
      <c r="K62" s="33">
        <v>5.55</v>
      </c>
    </row>
    <row r="63" spans="1:11" x14ac:dyDescent="0.35">
      <c r="A63" s="32">
        <v>0.28999999999999998</v>
      </c>
      <c r="B63" s="33">
        <v>5.7</v>
      </c>
      <c r="C63" s="33">
        <v>1.7350000000000001</v>
      </c>
      <c r="D63" s="33">
        <v>0.13200000000000001</v>
      </c>
      <c r="E63" s="33">
        <v>-4.0000000000000001E-3</v>
      </c>
      <c r="F63" s="33">
        <v>0.83</v>
      </c>
      <c r="G63" s="33">
        <v>68</v>
      </c>
      <c r="H63" s="34">
        <v>352</v>
      </c>
      <c r="I63" s="33">
        <v>10.82</v>
      </c>
      <c r="J63" s="33">
        <v>77.7</v>
      </c>
      <c r="K63" s="33">
        <v>6.2</v>
      </c>
    </row>
    <row r="64" spans="1:11" x14ac:dyDescent="0.35">
      <c r="A64" s="32">
        <v>0.28999999999999998</v>
      </c>
      <c r="B64" s="33">
        <v>5</v>
      </c>
      <c r="C64" s="33">
        <v>1.742</v>
      </c>
      <c r="D64" s="33">
        <v>0.11899999999999999</v>
      </c>
      <c r="E64" s="33">
        <v>-4.0000000000000001E-3</v>
      </c>
      <c r="F64" s="33">
        <v>0.67</v>
      </c>
      <c r="G64" s="33">
        <v>68</v>
      </c>
      <c r="H64" s="34">
        <v>319</v>
      </c>
      <c r="I64" s="33">
        <v>11.31</v>
      </c>
      <c r="J64" s="33">
        <v>76.2</v>
      </c>
      <c r="K64" s="33">
        <v>7.2</v>
      </c>
    </row>
    <row r="65" spans="1:11" x14ac:dyDescent="0.35">
      <c r="A65" s="32">
        <v>0.3</v>
      </c>
      <c r="B65" s="33">
        <v>5</v>
      </c>
      <c r="C65" s="33">
        <v>1.6759999999999999</v>
      </c>
      <c r="D65" s="33">
        <v>0.111</v>
      </c>
      <c r="E65" s="33">
        <v>-5.0000000000000001E-3</v>
      </c>
      <c r="F65" s="33">
        <v>0.76</v>
      </c>
      <c r="G65" s="33">
        <v>64</v>
      </c>
      <c r="H65" s="34">
        <v>343</v>
      </c>
      <c r="I65" s="33">
        <v>11.06</v>
      </c>
      <c r="J65" s="33">
        <v>77.06</v>
      </c>
      <c r="K65" s="33">
        <v>6.54</v>
      </c>
    </row>
    <row r="66" spans="1:11" x14ac:dyDescent="0.35">
      <c r="A66" s="32">
        <v>0.3</v>
      </c>
      <c r="B66" s="33">
        <v>5.4</v>
      </c>
      <c r="C66" s="33">
        <v>1.8049999999999999</v>
      </c>
      <c r="D66" s="33">
        <v>0.126</v>
      </c>
      <c r="E66" s="33">
        <v>-5.0000000000000001E-3</v>
      </c>
      <c r="F66" s="33">
        <v>0.83</v>
      </c>
      <c r="G66" s="33">
        <v>68</v>
      </c>
      <c r="H66" s="34">
        <v>346</v>
      </c>
      <c r="I66" s="33">
        <v>11.21</v>
      </c>
      <c r="J66" s="33">
        <v>76.66</v>
      </c>
      <c r="K66" s="33">
        <v>6.92</v>
      </c>
    </row>
    <row r="67" spans="1:11" x14ac:dyDescent="0.35">
      <c r="A67" s="32">
        <v>0.24</v>
      </c>
      <c r="B67" s="33">
        <v>4</v>
      </c>
      <c r="C67" s="33">
        <v>1.613</v>
      </c>
      <c r="D67" s="33">
        <v>0.115</v>
      </c>
      <c r="E67" s="33">
        <v>-5.0000000000000001E-3</v>
      </c>
      <c r="F67" s="33">
        <v>0.6</v>
      </c>
      <c r="G67" s="33">
        <v>68</v>
      </c>
      <c r="H67" s="34">
        <v>380</v>
      </c>
      <c r="I67" s="33">
        <v>9.57</v>
      </c>
      <c r="J67" s="33">
        <v>79.67</v>
      </c>
      <c r="K67" s="33">
        <v>5.09</v>
      </c>
    </row>
    <row r="68" spans="1:11" x14ac:dyDescent="0.35">
      <c r="A68" s="32">
        <v>0.34</v>
      </c>
      <c r="B68" s="33">
        <v>4.5</v>
      </c>
      <c r="C68" s="33">
        <v>1.6839999999999999</v>
      </c>
      <c r="D68" s="33">
        <v>0.108</v>
      </c>
      <c r="E68" s="33">
        <v>-4.0000000000000001E-3</v>
      </c>
      <c r="F68" s="33">
        <v>0.8</v>
      </c>
      <c r="G68" s="33">
        <v>62</v>
      </c>
      <c r="H68" s="34">
        <v>331</v>
      </c>
      <c r="I68" s="33">
        <v>11.34</v>
      </c>
      <c r="J68" s="33">
        <v>76.349999999999994</v>
      </c>
      <c r="K68" s="33">
        <v>6.98</v>
      </c>
    </row>
    <row r="69" spans="1:11" x14ac:dyDescent="0.35">
      <c r="A69" s="32">
        <v>0.34</v>
      </c>
      <c r="B69" s="33">
        <v>4.8</v>
      </c>
      <c r="C69" s="33">
        <v>1.673</v>
      </c>
      <c r="D69" s="33">
        <v>0.109</v>
      </c>
      <c r="E69" s="33">
        <v>-4.0000000000000001E-3</v>
      </c>
      <c r="F69" s="33">
        <v>0.74</v>
      </c>
      <c r="G69" s="33">
        <v>65</v>
      </c>
      <c r="H69" s="34">
        <v>356</v>
      </c>
      <c r="I69" s="33">
        <v>11.3</v>
      </c>
      <c r="J69" s="33">
        <v>76.41</v>
      </c>
      <c r="K69" s="33">
        <v>7.01</v>
      </c>
    </row>
    <row r="70" spans="1:11" x14ac:dyDescent="0.35">
      <c r="A70" s="32">
        <v>0.37</v>
      </c>
      <c r="B70" s="33">
        <v>4</v>
      </c>
      <c r="C70" s="33">
        <v>1.6180000000000001</v>
      </c>
      <c r="D70" s="33">
        <v>9.0999999999999998E-2</v>
      </c>
      <c r="E70" s="33">
        <v>-3.0000000000000001E-3</v>
      </c>
      <c r="F70" s="33">
        <v>0.55000000000000004</v>
      </c>
      <c r="G70" s="33">
        <v>69</v>
      </c>
      <c r="H70" s="34">
        <v>267</v>
      </c>
      <c r="I70" s="33">
        <v>13.04</v>
      </c>
      <c r="J70" s="33">
        <v>72.42</v>
      </c>
      <c r="K70" s="33">
        <v>9.3800000000000008</v>
      </c>
    </row>
    <row r="71" spans="1:11" x14ac:dyDescent="0.35">
      <c r="A71" s="32">
        <v>0.3</v>
      </c>
      <c r="B71" s="33">
        <v>5.0999999999999996</v>
      </c>
      <c r="C71" s="33">
        <v>1.5489999999999999</v>
      </c>
      <c r="D71" s="33">
        <v>0.123</v>
      </c>
      <c r="E71" s="33">
        <v>-4.0000000000000001E-3</v>
      </c>
      <c r="F71" s="33">
        <v>0.81</v>
      </c>
      <c r="G71" s="33">
        <v>72</v>
      </c>
      <c r="H71" s="34">
        <v>400</v>
      </c>
      <c r="I71" s="33">
        <v>9.48</v>
      </c>
      <c r="J71" s="33">
        <v>80.56</v>
      </c>
      <c r="K71" s="33">
        <v>4.6900000000000004</v>
      </c>
    </row>
    <row r="72" spans="1:11" x14ac:dyDescent="0.35">
      <c r="A72" s="32">
        <v>0.26</v>
      </c>
      <c r="B72" s="33">
        <v>4.7</v>
      </c>
      <c r="C72" s="33">
        <v>1.7030000000000001</v>
      </c>
      <c r="D72" s="33">
        <v>0.11899999999999999</v>
      </c>
      <c r="E72" s="33">
        <v>-5.0000000000000001E-3</v>
      </c>
      <c r="F72" s="33">
        <v>0.77</v>
      </c>
      <c r="G72" s="33">
        <v>68</v>
      </c>
      <c r="H72" s="34">
        <v>329</v>
      </c>
      <c r="I72" s="33">
        <v>10.35</v>
      </c>
      <c r="J72" s="33">
        <v>77.790000000000006</v>
      </c>
      <c r="K72" s="33">
        <v>6.1</v>
      </c>
    </row>
    <row r="73" spans="1:11" x14ac:dyDescent="0.35">
      <c r="A73" s="32">
        <v>0.45</v>
      </c>
      <c r="B73" s="33">
        <v>6.3</v>
      </c>
      <c r="C73" s="33">
        <v>1.78</v>
      </c>
      <c r="D73" s="33">
        <v>0.104</v>
      </c>
      <c r="E73" s="33">
        <v>-4.0000000000000001E-3</v>
      </c>
      <c r="F73" s="33">
        <v>0.83</v>
      </c>
      <c r="G73" s="33">
        <v>63</v>
      </c>
      <c r="H73" s="34">
        <v>307</v>
      </c>
      <c r="I73" s="33">
        <v>12.83</v>
      </c>
      <c r="J73" s="33">
        <v>73.08</v>
      </c>
      <c r="K73" s="33">
        <v>8.75</v>
      </c>
    </row>
    <row r="74" spans="1:11" x14ac:dyDescent="0.35">
      <c r="A74" s="32">
        <v>0.34</v>
      </c>
      <c r="B74" s="33">
        <v>4</v>
      </c>
      <c r="C74" s="33">
        <v>1.8149999999999999</v>
      </c>
      <c r="D74" s="33">
        <v>0.11799999999999999</v>
      </c>
      <c r="E74" s="33">
        <v>-5.0000000000000001E-3</v>
      </c>
      <c r="F74" s="33">
        <v>0.74</v>
      </c>
      <c r="G74" s="33">
        <v>74</v>
      </c>
      <c r="H74" s="34">
        <v>358</v>
      </c>
      <c r="I74" s="33">
        <v>11.3</v>
      </c>
      <c r="J74" s="33">
        <v>76.14</v>
      </c>
      <c r="K74" s="33">
        <v>7.05</v>
      </c>
    </row>
    <row r="75" spans="1:11" x14ac:dyDescent="0.35">
      <c r="A75" s="32">
        <v>0.28999999999999998</v>
      </c>
      <c r="B75" s="33">
        <v>4.5</v>
      </c>
      <c r="C75" s="33">
        <v>1.87</v>
      </c>
      <c r="D75" s="33">
        <v>0.14499999999999999</v>
      </c>
      <c r="E75" s="33">
        <v>-2E-3</v>
      </c>
      <c r="F75" s="33">
        <v>1.03</v>
      </c>
      <c r="G75" s="33">
        <v>59</v>
      </c>
      <c r="H75" s="34">
        <v>367</v>
      </c>
      <c r="I75" s="33">
        <v>10.95</v>
      </c>
      <c r="J75" s="33">
        <v>76.2</v>
      </c>
      <c r="K75" s="33">
        <v>7.65</v>
      </c>
    </row>
    <row r="76" spans="1:11" x14ac:dyDescent="0.35">
      <c r="A76" s="32">
        <v>0.33</v>
      </c>
      <c r="B76" s="33">
        <v>4</v>
      </c>
      <c r="C76" s="33">
        <v>1.667</v>
      </c>
      <c r="D76" s="33">
        <v>0.107</v>
      </c>
      <c r="E76" s="33">
        <v>-4.0000000000000001E-3</v>
      </c>
      <c r="F76" s="33">
        <v>0.74</v>
      </c>
      <c r="G76" s="33">
        <v>70</v>
      </c>
      <c r="H76" s="34">
        <v>331</v>
      </c>
      <c r="I76" s="33">
        <v>11.32</v>
      </c>
      <c r="J76" s="33">
        <v>76.28</v>
      </c>
      <c r="K76" s="33">
        <v>7.13</v>
      </c>
    </row>
    <row r="77" spans="1:11" x14ac:dyDescent="0.35">
      <c r="A77" s="32">
        <v>0.43</v>
      </c>
      <c r="B77" s="33">
        <v>4.8</v>
      </c>
      <c r="C77" s="33">
        <v>1.7050000000000001</v>
      </c>
      <c r="D77" s="33">
        <v>9.9000000000000005E-2</v>
      </c>
      <c r="E77" s="33">
        <v>-4.0000000000000001E-3</v>
      </c>
      <c r="F77" s="33">
        <v>0.6</v>
      </c>
      <c r="G77" s="33">
        <v>64</v>
      </c>
      <c r="H77" s="34">
        <v>269</v>
      </c>
      <c r="I77" s="33">
        <v>12.53</v>
      </c>
      <c r="J77" s="33">
        <v>73.39</v>
      </c>
      <c r="K77" s="33">
        <v>8.92</v>
      </c>
    </row>
    <row r="78" spans="1:11" x14ac:dyDescent="0.35">
      <c r="A78" s="32">
        <v>0.26</v>
      </c>
      <c r="B78" s="33">
        <v>4.8</v>
      </c>
      <c r="C78" s="33">
        <v>1.601</v>
      </c>
      <c r="D78" s="33">
        <v>0.129</v>
      </c>
      <c r="E78" s="33">
        <v>-5.0000000000000001E-3</v>
      </c>
      <c r="F78" s="33">
        <v>0.94</v>
      </c>
      <c r="G78" s="33">
        <v>78</v>
      </c>
      <c r="H78" s="34">
        <v>399</v>
      </c>
      <c r="I78" s="33">
        <v>9.7200000000000006</v>
      </c>
      <c r="J78" s="33">
        <v>80.64</v>
      </c>
      <c r="K78" s="33">
        <v>4.4000000000000004</v>
      </c>
    </row>
    <row r="79" spans="1:11" x14ac:dyDescent="0.35">
      <c r="A79" s="32">
        <v>0.33</v>
      </c>
      <c r="B79" s="33">
        <v>4</v>
      </c>
      <c r="C79" s="33">
        <v>1.6879999999999999</v>
      </c>
      <c r="D79" s="33">
        <v>0.112</v>
      </c>
      <c r="E79" s="33">
        <v>-5.0000000000000001E-3</v>
      </c>
      <c r="F79" s="33">
        <v>0.82</v>
      </c>
      <c r="G79" s="33">
        <v>68</v>
      </c>
      <c r="H79" s="34">
        <v>369</v>
      </c>
      <c r="I79" s="33">
        <v>11.3</v>
      </c>
      <c r="J79" s="33">
        <v>76.63</v>
      </c>
      <c r="K79" s="33">
        <v>6.93</v>
      </c>
    </row>
    <row r="80" spans="1:11" x14ac:dyDescent="0.35">
      <c r="A80" s="32">
        <v>0.43</v>
      </c>
      <c r="B80" s="33">
        <v>4</v>
      </c>
      <c r="C80" s="33">
        <v>1.6180000000000001</v>
      </c>
      <c r="D80" s="33">
        <v>9.0999999999999998E-2</v>
      </c>
      <c r="E80" s="33">
        <v>-4.0000000000000001E-3</v>
      </c>
      <c r="F80" s="33">
        <v>0.51</v>
      </c>
      <c r="G80" s="33">
        <v>72</v>
      </c>
      <c r="H80" s="34">
        <v>247</v>
      </c>
      <c r="I80" s="33">
        <v>13.27</v>
      </c>
      <c r="J80" s="33">
        <v>71.680000000000007</v>
      </c>
      <c r="K80" s="33">
        <v>10.1</v>
      </c>
    </row>
    <row r="81" spans="1:11" x14ac:dyDescent="0.35">
      <c r="A81" s="32">
        <v>0.21</v>
      </c>
      <c r="B81" s="33">
        <v>5.5</v>
      </c>
      <c r="C81" s="33">
        <v>1.6319999999999999</v>
      </c>
      <c r="D81" s="33">
        <v>0.127</v>
      </c>
      <c r="E81" s="33">
        <v>-5.0000000000000001E-3</v>
      </c>
      <c r="F81" s="33">
        <v>1.1100000000000001</v>
      </c>
      <c r="G81" s="33">
        <v>79</v>
      </c>
      <c r="H81" s="34">
        <v>430</v>
      </c>
      <c r="I81" s="33">
        <v>10.41</v>
      </c>
      <c r="J81" s="33">
        <v>78.959999999999994</v>
      </c>
      <c r="K81" s="33">
        <v>4.93</v>
      </c>
    </row>
    <row r="82" spans="1:11" x14ac:dyDescent="0.35">
      <c r="A82" s="32">
        <v>0.32</v>
      </c>
      <c r="B82" s="33">
        <v>5.2</v>
      </c>
      <c r="C82" s="33">
        <v>1.639</v>
      </c>
      <c r="D82" s="33">
        <v>0.11</v>
      </c>
      <c r="E82" s="33">
        <v>-4.0000000000000001E-3</v>
      </c>
      <c r="F82" s="33">
        <v>0.8</v>
      </c>
      <c r="G82" s="33">
        <v>72</v>
      </c>
      <c r="H82" s="34">
        <v>353</v>
      </c>
      <c r="I82" s="33">
        <v>10.71</v>
      </c>
      <c r="J82" s="33">
        <v>77.58</v>
      </c>
      <c r="K82" s="33">
        <v>6.3</v>
      </c>
    </row>
    <row r="83" spans="1:11" x14ac:dyDescent="0.35">
      <c r="A83" s="32">
        <v>0.32</v>
      </c>
      <c r="B83" s="33">
        <v>5.0999999999999996</v>
      </c>
      <c r="C83" s="33">
        <v>1.79</v>
      </c>
      <c r="D83" s="33">
        <v>0.112</v>
      </c>
      <c r="E83" s="33">
        <v>-3.0000000000000001E-3</v>
      </c>
      <c r="F83" s="33">
        <v>0.79</v>
      </c>
      <c r="G83" s="33">
        <v>69</v>
      </c>
      <c r="H83" s="34">
        <v>318</v>
      </c>
      <c r="I83" s="33">
        <v>12.2</v>
      </c>
      <c r="J83" s="33">
        <v>75.17</v>
      </c>
      <c r="K83" s="33">
        <v>7.3</v>
      </c>
    </row>
    <row r="84" spans="1:11" x14ac:dyDescent="0.35">
      <c r="A84" s="32">
        <v>0.24</v>
      </c>
      <c r="B84" s="33">
        <v>4.3</v>
      </c>
      <c r="C84" s="33">
        <v>1.6060000000000001</v>
      </c>
      <c r="D84" s="33">
        <v>0.13300000000000001</v>
      </c>
      <c r="E84" s="33">
        <v>-5.0000000000000001E-3</v>
      </c>
      <c r="F84" s="33">
        <v>1.18</v>
      </c>
      <c r="G84" s="33">
        <v>83</v>
      </c>
      <c r="H84" s="34">
        <v>405</v>
      </c>
      <c r="I84" s="33">
        <v>9.7100000000000009</v>
      </c>
      <c r="J84" s="33">
        <v>80.930000000000007</v>
      </c>
      <c r="K84" s="33">
        <v>4.22</v>
      </c>
    </row>
    <row r="85" spans="1:11" x14ac:dyDescent="0.35">
      <c r="A85" s="32">
        <v>0.28000000000000003</v>
      </c>
      <c r="B85" s="33">
        <v>5</v>
      </c>
      <c r="C85" s="33">
        <v>1.86</v>
      </c>
      <c r="D85" s="33">
        <v>0.129</v>
      </c>
      <c r="E85" s="33">
        <v>-3.0000000000000001E-3</v>
      </c>
      <c r="F85" s="33">
        <v>0.82</v>
      </c>
      <c r="G85" s="33">
        <v>73</v>
      </c>
      <c r="H85" s="34">
        <v>337</v>
      </c>
      <c r="I85" s="33">
        <v>11.72</v>
      </c>
      <c r="J85" s="33">
        <v>76.150000000000006</v>
      </c>
      <c r="K85" s="33">
        <v>6.72</v>
      </c>
    </row>
    <row r="86" spans="1:11" x14ac:dyDescent="0.35">
      <c r="A86" s="32">
        <v>0.31</v>
      </c>
      <c r="B86" s="33">
        <v>5</v>
      </c>
      <c r="C86" s="33">
        <v>1.706</v>
      </c>
      <c r="D86" s="33">
        <v>9.7000000000000003E-2</v>
      </c>
      <c r="E86" s="33">
        <v>-3.0000000000000001E-3</v>
      </c>
      <c r="F86" s="33">
        <v>0.66</v>
      </c>
      <c r="G86" s="33">
        <v>70</v>
      </c>
      <c r="H86" s="34">
        <v>273</v>
      </c>
      <c r="I86" s="33">
        <v>13.14</v>
      </c>
      <c r="J86" s="33">
        <v>72.760000000000005</v>
      </c>
      <c r="K86" s="33">
        <v>8.82</v>
      </c>
    </row>
    <row r="87" spans="1:11" x14ac:dyDescent="0.35">
      <c r="A87" s="32">
        <v>0.22</v>
      </c>
      <c r="B87" s="33">
        <v>5</v>
      </c>
      <c r="C87" s="33">
        <v>1.6739999999999999</v>
      </c>
      <c r="D87" s="33">
        <v>0.11799999999999999</v>
      </c>
      <c r="E87" s="33">
        <v>-5.0000000000000001E-3</v>
      </c>
      <c r="F87" s="33">
        <v>0.9</v>
      </c>
      <c r="G87" s="33">
        <v>81</v>
      </c>
      <c r="H87" s="34">
        <v>496</v>
      </c>
      <c r="I87" s="33">
        <v>9.9600000000000009</v>
      </c>
      <c r="J87" s="33">
        <v>80.88</v>
      </c>
      <c r="K87" s="33">
        <v>3.85</v>
      </c>
    </row>
    <row r="88" spans="1:11" x14ac:dyDescent="0.35">
      <c r="A88" s="32">
        <v>0.28000000000000003</v>
      </c>
      <c r="B88" s="33">
        <v>8.9</v>
      </c>
      <c r="C88" s="33">
        <v>1.9219999999999999</v>
      </c>
      <c r="D88" s="33">
        <v>0.156</v>
      </c>
      <c r="E88" s="33">
        <v>-2E-3</v>
      </c>
      <c r="F88" s="33">
        <v>1.03</v>
      </c>
      <c r="G88" s="33">
        <v>65</v>
      </c>
      <c r="H88" s="34">
        <v>361</v>
      </c>
      <c r="I88" s="33">
        <v>11.39</v>
      </c>
      <c r="J88" s="33">
        <v>75.819999999999993</v>
      </c>
      <c r="K88" s="33">
        <v>7.67</v>
      </c>
    </row>
    <row r="89" spans="1:11" x14ac:dyDescent="0.35">
      <c r="A89" s="32">
        <v>0.26</v>
      </c>
      <c r="B89" s="33">
        <v>5</v>
      </c>
      <c r="C89" s="33">
        <v>1.643</v>
      </c>
      <c r="D89" s="33">
        <v>0.109</v>
      </c>
      <c r="E89" s="33">
        <v>-5.0000000000000001E-3</v>
      </c>
      <c r="F89" s="33">
        <v>0.85</v>
      </c>
      <c r="G89" s="33">
        <v>76</v>
      </c>
      <c r="H89" s="34">
        <v>302</v>
      </c>
      <c r="I89" s="33">
        <v>11.62</v>
      </c>
      <c r="J89" s="33">
        <v>76.3</v>
      </c>
      <c r="K89" s="33">
        <v>6.57</v>
      </c>
    </row>
    <row r="90" spans="1:11" x14ac:dyDescent="0.35">
      <c r="A90" s="32">
        <v>0.34</v>
      </c>
      <c r="B90" s="33">
        <v>4.0999999999999996</v>
      </c>
      <c r="C90" s="33">
        <v>1.67</v>
      </c>
      <c r="D90" s="33">
        <v>0.111</v>
      </c>
      <c r="E90" s="33">
        <v>-5.0000000000000001E-3</v>
      </c>
      <c r="F90" s="33">
        <v>0.87</v>
      </c>
      <c r="G90" s="33">
        <v>70</v>
      </c>
      <c r="H90" s="34">
        <v>319</v>
      </c>
      <c r="I90" s="33">
        <v>13.49</v>
      </c>
      <c r="J90" s="33">
        <v>72.209999999999994</v>
      </c>
      <c r="K90" s="33">
        <v>8.94</v>
      </c>
    </row>
    <row r="91" spans="1:11" x14ac:dyDescent="0.35">
      <c r="A91" s="32">
        <v>0.39</v>
      </c>
      <c r="B91" s="33">
        <v>6</v>
      </c>
      <c r="C91" s="33">
        <v>1.8839999999999999</v>
      </c>
      <c r="D91" s="33">
        <v>0.114</v>
      </c>
      <c r="E91" s="33">
        <v>-2E-3</v>
      </c>
      <c r="F91" s="33">
        <v>0.8</v>
      </c>
      <c r="G91" s="33">
        <v>68</v>
      </c>
      <c r="H91" s="34">
        <v>241</v>
      </c>
      <c r="I91" s="33">
        <v>13.52</v>
      </c>
      <c r="J91" s="33">
        <v>72.08</v>
      </c>
      <c r="K91" s="33">
        <v>9.0399999999999991</v>
      </c>
    </row>
    <row r="92" spans="1:11" x14ac:dyDescent="0.35">
      <c r="A92" s="32">
        <v>0.26</v>
      </c>
      <c r="B92" s="33">
        <v>4</v>
      </c>
      <c r="C92" s="33">
        <v>1.6359999999999999</v>
      </c>
      <c r="D92" s="33">
        <v>0.108</v>
      </c>
      <c r="E92" s="33">
        <v>-4.0000000000000001E-3</v>
      </c>
      <c r="F92" s="33">
        <v>0.85</v>
      </c>
      <c r="G92" s="33">
        <v>75</v>
      </c>
      <c r="H92" s="34">
        <v>259</v>
      </c>
      <c r="I92" s="33">
        <v>12.13</v>
      </c>
      <c r="J92" s="33">
        <v>75.16</v>
      </c>
      <c r="K92" s="33">
        <v>7.24</v>
      </c>
    </row>
    <row r="93" spans="1:11" x14ac:dyDescent="0.35">
      <c r="A93" s="32">
        <v>0.27</v>
      </c>
      <c r="B93" s="33">
        <v>6.2</v>
      </c>
      <c r="C93" s="33">
        <v>1.6919999999999999</v>
      </c>
      <c r="D93" s="33">
        <v>0.11799999999999999</v>
      </c>
      <c r="E93" s="33">
        <v>-5.0000000000000001E-3</v>
      </c>
      <c r="F93" s="33">
        <v>0.95</v>
      </c>
      <c r="G93" s="33">
        <v>77</v>
      </c>
      <c r="H93" s="34">
        <v>351</v>
      </c>
      <c r="I93" s="33">
        <v>11.13</v>
      </c>
      <c r="J93" s="33">
        <v>77.599999999999994</v>
      </c>
      <c r="K93" s="33">
        <v>5.72</v>
      </c>
    </row>
    <row r="94" spans="1:11" x14ac:dyDescent="0.35">
      <c r="A94" s="32">
        <v>0.31</v>
      </c>
      <c r="B94" s="33">
        <v>5</v>
      </c>
      <c r="C94" s="33">
        <v>1.544</v>
      </c>
      <c r="D94" s="33">
        <v>0.125</v>
      </c>
      <c r="E94" s="33">
        <v>-5.0000000000000001E-3</v>
      </c>
      <c r="F94" s="33">
        <v>1.02</v>
      </c>
      <c r="G94" s="33">
        <v>77</v>
      </c>
      <c r="H94" s="34">
        <v>355</v>
      </c>
      <c r="I94" s="33">
        <v>10</v>
      </c>
      <c r="J94" s="33">
        <v>80.16</v>
      </c>
      <c r="K94" s="33">
        <v>4.54</v>
      </c>
    </row>
    <row r="95" spans="1:11" x14ac:dyDescent="0.35">
      <c r="A95" s="32">
        <v>0.28999999999999998</v>
      </c>
      <c r="B95" s="33">
        <v>5</v>
      </c>
      <c r="C95" s="33">
        <v>1.8140000000000001</v>
      </c>
      <c r="D95" s="33">
        <v>0.125</v>
      </c>
      <c r="E95" s="33">
        <v>-4.0000000000000001E-3</v>
      </c>
      <c r="F95" s="33">
        <v>0.73</v>
      </c>
      <c r="G95" s="33">
        <v>72</v>
      </c>
      <c r="H95" s="34">
        <v>249</v>
      </c>
      <c r="I95" s="33">
        <v>13.5</v>
      </c>
      <c r="J95" s="33">
        <v>71.66</v>
      </c>
      <c r="K95" s="33">
        <v>9.39</v>
      </c>
    </row>
    <row r="96" spans="1:11" x14ac:dyDescent="0.35">
      <c r="A96" s="32">
        <v>0.32</v>
      </c>
      <c r="B96" s="33">
        <v>5</v>
      </c>
      <c r="C96" s="33">
        <v>1.591</v>
      </c>
      <c r="D96" s="33">
        <v>0.13300000000000001</v>
      </c>
      <c r="E96" s="33">
        <v>-5.0000000000000001E-3</v>
      </c>
      <c r="F96" s="33">
        <v>1.01</v>
      </c>
      <c r="G96" s="33">
        <v>81</v>
      </c>
      <c r="H96" s="34">
        <v>343</v>
      </c>
      <c r="I96" s="33">
        <v>10.210000000000001</v>
      </c>
      <c r="J96" s="33">
        <v>80.08</v>
      </c>
      <c r="K96" s="33">
        <v>4.18</v>
      </c>
    </row>
    <row r="97" spans="1:11" x14ac:dyDescent="0.35">
      <c r="A97" s="32">
        <v>0.3</v>
      </c>
      <c r="B97" s="33">
        <v>6.2</v>
      </c>
      <c r="C97" s="33">
        <v>1.885</v>
      </c>
      <c r="D97" s="33">
        <v>0.14799999999999999</v>
      </c>
      <c r="E97" s="33">
        <v>-2E-3</v>
      </c>
      <c r="F97" s="33">
        <v>1.03</v>
      </c>
      <c r="G97" s="33">
        <v>69</v>
      </c>
      <c r="H97" s="34">
        <v>369</v>
      </c>
      <c r="I97" s="33">
        <v>11.41</v>
      </c>
      <c r="J97" s="33">
        <v>75.900000000000006</v>
      </c>
      <c r="K97" s="33">
        <v>7.57</v>
      </c>
    </row>
    <row r="98" spans="1:11" x14ac:dyDescent="0.35">
      <c r="A98" s="32">
        <v>0.25</v>
      </c>
      <c r="B98" s="33">
        <v>5.4</v>
      </c>
      <c r="C98" s="33">
        <v>1.647</v>
      </c>
      <c r="D98" s="33">
        <v>0.11</v>
      </c>
      <c r="E98" s="33">
        <v>-4.0000000000000001E-3</v>
      </c>
      <c r="F98" s="33">
        <v>0.84</v>
      </c>
      <c r="G98" s="33">
        <v>78</v>
      </c>
      <c r="H98" s="34">
        <v>416</v>
      </c>
      <c r="I98" s="33">
        <v>10.87</v>
      </c>
      <c r="J98" s="33">
        <v>78.33</v>
      </c>
      <c r="K98" s="33">
        <v>5.41</v>
      </c>
    </row>
    <row r="99" spans="1:11" x14ac:dyDescent="0.35">
      <c r="A99" s="32">
        <v>0.2</v>
      </c>
      <c r="B99" s="33">
        <v>5</v>
      </c>
      <c r="C99" s="33">
        <v>1.4990000000000001</v>
      </c>
      <c r="D99" s="33">
        <v>0.109</v>
      </c>
      <c r="E99" s="33">
        <v>-6.0000000000000001E-3</v>
      </c>
      <c r="F99" s="33">
        <v>0.44</v>
      </c>
      <c r="G99" s="33">
        <v>82</v>
      </c>
      <c r="H99" s="34">
        <v>359</v>
      </c>
      <c r="I99" s="33">
        <v>9.32</v>
      </c>
      <c r="J99" s="33">
        <v>78.67</v>
      </c>
      <c r="K99" s="33">
        <v>5.95</v>
      </c>
    </row>
    <row r="100" spans="1:11" x14ac:dyDescent="0.35">
      <c r="A100" s="32">
        <v>0.35</v>
      </c>
      <c r="B100" s="33">
        <v>5.6</v>
      </c>
      <c r="C100" s="33">
        <v>1.776</v>
      </c>
      <c r="D100" s="33">
        <v>0.11</v>
      </c>
      <c r="E100" s="33">
        <v>-3.0000000000000001E-3</v>
      </c>
      <c r="F100" s="33">
        <v>0.8</v>
      </c>
      <c r="G100" s="33">
        <v>73</v>
      </c>
      <c r="H100" s="34">
        <v>233</v>
      </c>
      <c r="I100" s="33">
        <v>13.39</v>
      </c>
      <c r="J100" s="33">
        <v>72.56</v>
      </c>
      <c r="K100" s="33">
        <v>8.7200000000000006</v>
      </c>
    </row>
    <row r="101" spans="1:11" x14ac:dyDescent="0.35">
      <c r="A101" s="32">
        <v>0.24</v>
      </c>
      <c r="B101" s="33">
        <v>4.8</v>
      </c>
      <c r="C101" s="33">
        <v>1.6739999999999999</v>
      </c>
      <c r="D101" s="33">
        <v>0.107</v>
      </c>
      <c r="E101" s="33">
        <v>-3.0000000000000001E-3</v>
      </c>
      <c r="F101" s="33">
        <v>0.76</v>
      </c>
      <c r="G101" s="33">
        <v>77</v>
      </c>
      <c r="H101" s="34">
        <v>261</v>
      </c>
      <c r="I101" s="33">
        <v>12.32</v>
      </c>
      <c r="J101" s="33">
        <v>74.78</v>
      </c>
      <c r="K101" s="33">
        <v>7.55</v>
      </c>
    </row>
    <row r="102" spans="1:11" x14ac:dyDescent="0.35">
      <c r="A102" s="32">
        <v>0.24</v>
      </c>
      <c r="B102" s="33">
        <v>5</v>
      </c>
      <c r="C102" s="33">
        <v>1.6779999999999999</v>
      </c>
      <c r="D102" s="33">
        <v>0.11600000000000001</v>
      </c>
      <c r="E102" s="33">
        <v>-4.0000000000000001E-3</v>
      </c>
      <c r="F102" s="33">
        <v>0.8</v>
      </c>
      <c r="G102" s="33">
        <v>75</v>
      </c>
      <c r="H102" s="34">
        <v>322</v>
      </c>
      <c r="I102" s="33">
        <v>11.65</v>
      </c>
      <c r="J102" s="33">
        <v>75.930000000000007</v>
      </c>
      <c r="K102" s="33">
        <v>6.93</v>
      </c>
    </row>
    <row r="103" spans="1:11" x14ac:dyDescent="0.35">
      <c r="A103" s="32">
        <v>0.22</v>
      </c>
      <c r="B103" s="33">
        <v>4</v>
      </c>
      <c r="C103" s="33">
        <v>1.5740000000000001</v>
      </c>
      <c r="D103" s="33">
        <v>0.13300000000000001</v>
      </c>
      <c r="E103" s="33">
        <v>-4.0000000000000001E-3</v>
      </c>
      <c r="F103" s="33">
        <v>0.99</v>
      </c>
      <c r="G103" s="33">
        <v>80</v>
      </c>
      <c r="H103" s="34">
        <v>355</v>
      </c>
      <c r="I103" s="33">
        <v>10.130000000000001</v>
      </c>
      <c r="J103" s="33">
        <v>80.69</v>
      </c>
      <c r="K103" s="33">
        <v>3.68</v>
      </c>
    </row>
    <row r="104" spans="1:11" x14ac:dyDescent="0.35">
      <c r="A104" s="32">
        <v>0.24</v>
      </c>
      <c r="B104" s="33">
        <v>4.4000000000000004</v>
      </c>
      <c r="C104" s="33">
        <v>1.6839999999999999</v>
      </c>
      <c r="D104" s="33">
        <v>0.13400000000000001</v>
      </c>
      <c r="E104" s="33">
        <v>-5.0000000000000001E-3</v>
      </c>
      <c r="F104" s="33">
        <v>0.9</v>
      </c>
      <c r="G104" s="33">
        <v>77</v>
      </c>
      <c r="H104" s="34">
        <v>375</v>
      </c>
      <c r="I104" s="33">
        <v>10.97</v>
      </c>
      <c r="J104" s="33">
        <v>77.709999999999994</v>
      </c>
      <c r="K104" s="33">
        <v>5.66</v>
      </c>
    </row>
    <row r="105" spans="1:11" x14ac:dyDescent="0.35">
      <c r="A105" s="32">
        <v>0.24</v>
      </c>
      <c r="B105" s="33">
        <v>4.0999999999999996</v>
      </c>
      <c r="C105" s="33">
        <v>1.706</v>
      </c>
      <c r="D105" s="33">
        <v>0.122</v>
      </c>
      <c r="E105" s="33">
        <v>-4.0000000000000001E-3</v>
      </c>
      <c r="F105" s="33">
        <v>0.81</v>
      </c>
      <c r="G105" s="33">
        <v>79</v>
      </c>
      <c r="H105" s="34">
        <v>355</v>
      </c>
      <c r="I105" s="33">
        <v>11.05</v>
      </c>
      <c r="J105" s="33">
        <v>77.430000000000007</v>
      </c>
      <c r="K105" s="33">
        <v>6.08</v>
      </c>
    </row>
    <row r="106" spans="1:11" x14ac:dyDescent="0.35">
      <c r="A106" s="32">
        <v>0.3</v>
      </c>
      <c r="B106" s="33">
        <v>8.8000000000000007</v>
      </c>
      <c r="C106" s="33">
        <v>2.097</v>
      </c>
      <c r="D106" s="33">
        <v>0.152</v>
      </c>
      <c r="E106" s="33">
        <v>-4.0000000000000001E-3</v>
      </c>
      <c r="F106" s="33">
        <v>0.92</v>
      </c>
      <c r="G106" s="33">
        <v>55</v>
      </c>
      <c r="H106" s="34">
        <v>255</v>
      </c>
      <c r="I106" s="33">
        <v>10.62</v>
      </c>
      <c r="J106" s="33">
        <v>76.989999999999995</v>
      </c>
      <c r="K106" s="33">
        <v>6.76</v>
      </c>
    </row>
    <row r="107" spans="1:11" x14ac:dyDescent="0.35">
      <c r="A107" s="32">
        <v>0.19</v>
      </c>
      <c r="B107" s="33">
        <v>5</v>
      </c>
      <c r="C107" s="33">
        <v>1.59</v>
      </c>
      <c r="D107" s="33">
        <v>0.13</v>
      </c>
      <c r="E107" s="33">
        <v>-7.0000000000000001E-3</v>
      </c>
      <c r="F107" s="33">
        <v>0.83</v>
      </c>
      <c r="G107" s="33">
        <v>76</v>
      </c>
      <c r="H107" s="36">
        <v>374.7835</v>
      </c>
      <c r="I107" s="33">
        <v>10.78</v>
      </c>
      <c r="J107" s="33">
        <v>77.760000000000005</v>
      </c>
      <c r="K107" s="33">
        <v>5.44</v>
      </c>
    </row>
    <row r="108" spans="1:11" x14ac:dyDescent="0.35">
      <c r="A108" s="32">
        <v>0.24</v>
      </c>
      <c r="B108" s="33">
        <v>5</v>
      </c>
      <c r="C108" s="33">
        <v>1.5660000000000001</v>
      </c>
      <c r="D108" s="33">
        <v>0.126</v>
      </c>
      <c r="E108" s="33">
        <v>-5.0000000000000001E-3</v>
      </c>
      <c r="F108" s="33">
        <v>0.96</v>
      </c>
      <c r="G108" s="33">
        <v>82</v>
      </c>
      <c r="H108" s="36">
        <v>393.72859999999997</v>
      </c>
      <c r="I108" s="33">
        <v>10.199999999999999</v>
      </c>
      <c r="J108" s="33">
        <v>79.67</v>
      </c>
      <c r="K108" s="33">
        <v>4.3499999999999996</v>
      </c>
    </row>
    <row r="109" spans="1:11" x14ac:dyDescent="0.35">
      <c r="A109" s="32">
        <v>0.24</v>
      </c>
      <c r="B109" s="33">
        <v>5.7</v>
      </c>
      <c r="C109" s="33">
        <v>1.8779999999999999</v>
      </c>
      <c r="D109" s="33">
        <v>0.13300000000000001</v>
      </c>
      <c r="E109" s="33">
        <v>-3.0000000000000001E-3</v>
      </c>
      <c r="F109" s="33">
        <v>0.88</v>
      </c>
      <c r="G109" s="33">
        <v>73</v>
      </c>
      <c r="H109" s="36">
        <v>325.36149999999998</v>
      </c>
      <c r="I109" s="33">
        <v>11.13</v>
      </c>
      <c r="J109" s="33">
        <v>76.58</v>
      </c>
      <c r="K109" s="33">
        <v>6.99</v>
      </c>
    </row>
    <row r="110" spans="1:11" x14ac:dyDescent="0.35">
      <c r="A110" s="32">
        <v>0.28000000000000003</v>
      </c>
      <c r="B110" s="33">
        <v>5.8</v>
      </c>
      <c r="C110" s="33">
        <v>1.893</v>
      </c>
      <c r="D110" s="33">
        <v>0.126</v>
      </c>
      <c r="E110" s="33">
        <v>-3.0000000000000001E-3</v>
      </c>
      <c r="F110" s="33">
        <v>0.72</v>
      </c>
      <c r="G110" s="33">
        <v>70</v>
      </c>
      <c r="H110" s="36">
        <v>280.88170000000002</v>
      </c>
      <c r="I110" s="33">
        <v>13.21</v>
      </c>
      <c r="J110" s="33">
        <v>72.38</v>
      </c>
      <c r="K110" s="33">
        <v>8.91</v>
      </c>
    </row>
    <row r="111" spans="1:11" x14ac:dyDescent="0.35">
      <c r="A111" s="32">
        <v>0.22</v>
      </c>
      <c r="B111" s="33">
        <v>5.8</v>
      </c>
      <c r="C111" s="33">
        <v>1.7709999999999999</v>
      </c>
      <c r="D111" s="33">
        <v>0.13100000000000001</v>
      </c>
      <c r="E111" s="33">
        <v>-5.0000000000000001E-3</v>
      </c>
      <c r="F111" s="33">
        <v>0.82</v>
      </c>
      <c r="G111" s="33">
        <v>78</v>
      </c>
      <c r="H111" s="36">
        <v>362.428</v>
      </c>
      <c r="I111" s="33">
        <v>11.01</v>
      </c>
      <c r="J111" s="33">
        <v>77.260000000000005</v>
      </c>
      <c r="K111" s="33">
        <v>6.26</v>
      </c>
    </row>
    <row r="112" spans="1:11" x14ac:dyDescent="0.35">
      <c r="A112" s="32">
        <v>0.22</v>
      </c>
      <c r="B112" s="33">
        <v>4</v>
      </c>
      <c r="C112" s="33">
        <v>1.6479999999999999</v>
      </c>
      <c r="D112" s="33">
        <v>0.13</v>
      </c>
      <c r="E112" s="33">
        <v>-6.0000000000000001E-3</v>
      </c>
      <c r="F112" s="33">
        <v>0.88</v>
      </c>
      <c r="G112" s="33">
        <v>80</v>
      </c>
      <c r="H112" s="36">
        <v>462.09569999999997</v>
      </c>
      <c r="I112" s="33">
        <v>10.44</v>
      </c>
      <c r="J112" s="33">
        <v>79.25</v>
      </c>
      <c r="K112" s="33">
        <v>4.58</v>
      </c>
    </row>
    <row r="113" spans="1:11" x14ac:dyDescent="0.35">
      <c r="A113" s="32">
        <v>0.25</v>
      </c>
      <c r="B113" s="33">
        <v>4</v>
      </c>
      <c r="C113" s="33">
        <v>1.762</v>
      </c>
      <c r="D113" s="33">
        <v>9.6000000000000002E-2</v>
      </c>
      <c r="E113" s="33">
        <v>-3.0000000000000001E-3</v>
      </c>
      <c r="F113" s="33">
        <v>0.69</v>
      </c>
      <c r="G113" s="33">
        <v>78</v>
      </c>
      <c r="H113" s="36">
        <v>173.80070000000001</v>
      </c>
      <c r="I113" s="33">
        <v>14</v>
      </c>
      <c r="J113" s="33">
        <v>71.19</v>
      </c>
      <c r="K113" s="33">
        <v>9.6</v>
      </c>
    </row>
    <row r="114" spans="1:11" x14ac:dyDescent="0.35">
      <c r="A114" s="32">
        <v>0.17</v>
      </c>
      <c r="B114" s="33">
        <v>4</v>
      </c>
      <c r="C114" s="33">
        <v>1.5</v>
      </c>
      <c r="D114" s="33">
        <v>0.11899999999999999</v>
      </c>
      <c r="E114" s="33">
        <v>-7.0000000000000001E-3</v>
      </c>
      <c r="F114" s="33">
        <v>0.8</v>
      </c>
      <c r="G114" s="33">
        <v>82</v>
      </c>
      <c r="H114" s="36">
        <v>278</v>
      </c>
      <c r="I114" s="33">
        <v>10.54</v>
      </c>
      <c r="J114" s="33">
        <v>78.11</v>
      </c>
      <c r="K114" s="33">
        <v>5.3</v>
      </c>
    </row>
    <row r="115" spans="1:11" x14ac:dyDescent="0.35">
      <c r="A115" s="32">
        <v>0.21</v>
      </c>
      <c r="B115" s="33">
        <v>4.0999999999999996</v>
      </c>
      <c r="C115" s="33">
        <v>1.802</v>
      </c>
      <c r="D115" s="33">
        <v>0.122</v>
      </c>
      <c r="E115" s="33">
        <v>-4.0000000000000001E-3</v>
      </c>
      <c r="F115" s="33">
        <v>0.73</v>
      </c>
      <c r="G115" s="33">
        <v>75</v>
      </c>
      <c r="H115" s="36">
        <v>326</v>
      </c>
      <c r="I115" s="33">
        <v>10.58</v>
      </c>
      <c r="J115" s="33">
        <v>76.48</v>
      </c>
      <c r="K115" s="33">
        <v>7.12</v>
      </c>
    </row>
    <row r="116" spans="1:11" x14ac:dyDescent="0.35">
      <c r="A116" s="32">
        <v>0.23</v>
      </c>
      <c r="B116" s="33">
        <v>5</v>
      </c>
      <c r="C116" s="33">
        <v>1.835</v>
      </c>
      <c r="D116" s="33">
        <v>0.13600000000000001</v>
      </c>
      <c r="E116" s="33">
        <v>-3.0000000000000001E-3</v>
      </c>
      <c r="F116" s="33">
        <v>0.81</v>
      </c>
      <c r="G116" s="33">
        <v>77</v>
      </c>
      <c r="H116" s="36">
        <v>396</v>
      </c>
      <c r="I116" s="33">
        <v>10.37</v>
      </c>
      <c r="J116" s="33">
        <v>77.78</v>
      </c>
      <c r="K116" s="33">
        <v>6.48</v>
      </c>
    </row>
    <row r="117" spans="1:11" x14ac:dyDescent="0.35">
      <c r="A117" s="32">
        <v>0.2</v>
      </c>
      <c r="B117" s="33">
        <v>9.4</v>
      </c>
      <c r="C117" s="33">
        <v>2.2989999999999999</v>
      </c>
      <c r="D117" s="33">
        <v>0.17100000000000001</v>
      </c>
      <c r="E117" s="33">
        <v>-2E-3</v>
      </c>
      <c r="F117" s="33">
        <v>1.06</v>
      </c>
      <c r="G117" s="33">
        <v>66</v>
      </c>
      <c r="H117" s="36">
        <v>356.66210000000001</v>
      </c>
      <c r="I117" s="33">
        <v>9.6199999999999992</v>
      </c>
      <c r="J117" s="33">
        <v>78.290000000000006</v>
      </c>
      <c r="K117" s="33">
        <v>7.12</v>
      </c>
    </row>
    <row r="118" spans="1:11" x14ac:dyDescent="0.35">
      <c r="A118" s="32">
        <v>0.26</v>
      </c>
      <c r="B118" s="33">
        <v>6</v>
      </c>
      <c r="C118" s="33">
        <v>1.708</v>
      </c>
      <c r="D118" s="33">
        <v>0.113</v>
      </c>
      <c r="E118" s="33">
        <v>-4.0000000000000001E-3</v>
      </c>
      <c r="F118" s="33">
        <v>0.83</v>
      </c>
      <c r="G118" s="33">
        <v>77</v>
      </c>
      <c r="H118" s="36">
        <v>307</v>
      </c>
      <c r="I118" s="33">
        <v>11.39</v>
      </c>
      <c r="J118" s="33">
        <v>76.16</v>
      </c>
      <c r="K118" s="33">
        <v>7.03</v>
      </c>
    </row>
    <row r="119" spans="1:11" x14ac:dyDescent="0.35">
      <c r="A119" s="32">
        <v>0.2</v>
      </c>
      <c r="B119" s="33">
        <v>4</v>
      </c>
      <c r="C119" s="33">
        <v>1.4890000000000001</v>
      </c>
      <c r="D119" s="33">
        <v>0.11</v>
      </c>
      <c r="E119" s="33">
        <v>-6.0000000000000001E-3</v>
      </c>
      <c r="F119" s="33">
        <v>0.48</v>
      </c>
      <c r="G119" s="33">
        <v>79</v>
      </c>
      <c r="H119" s="36">
        <v>353.3673</v>
      </c>
      <c r="I119" s="33">
        <v>9.9700000000000006</v>
      </c>
      <c r="J119" s="33">
        <v>77.47</v>
      </c>
      <c r="K119" s="33">
        <v>6.53</v>
      </c>
    </row>
    <row r="120" spans="1:11" x14ac:dyDescent="0.35">
      <c r="A120" s="32">
        <v>0.31</v>
      </c>
      <c r="B120" s="33">
        <v>5.7</v>
      </c>
      <c r="C120" s="33">
        <v>1.833</v>
      </c>
      <c r="D120" s="33">
        <v>0.13700000000000001</v>
      </c>
      <c r="E120" s="33">
        <v>-2E-3</v>
      </c>
      <c r="F120" s="33">
        <v>0.91</v>
      </c>
      <c r="G120" s="33">
        <v>71</v>
      </c>
      <c r="H120" s="36">
        <v>302.29789999999997</v>
      </c>
      <c r="I120" s="33">
        <v>11.71</v>
      </c>
      <c r="J120" s="33">
        <v>74.95</v>
      </c>
      <c r="K120" s="33">
        <v>8.3000000000000007</v>
      </c>
    </row>
    <row r="121" spans="1:11" x14ac:dyDescent="0.35">
      <c r="A121" s="32">
        <v>0.26</v>
      </c>
      <c r="B121" s="33">
        <v>5</v>
      </c>
      <c r="C121" s="33">
        <v>1.6639999999999999</v>
      </c>
      <c r="D121" s="33">
        <v>9.7000000000000003E-2</v>
      </c>
      <c r="E121" s="33">
        <v>-3.0000000000000001E-3</v>
      </c>
      <c r="F121" s="33">
        <v>0.71</v>
      </c>
      <c r="G121" s="33">
        <v>81</v>
      </c>
      <c r="H121" s="36">
        <v>210.04349999999999</v>
      </c>
      <c r="I121" s="33">
        <v>12.67</v>
      </c>
      <c r="J121" s="33">
        <v>73.849999999999994</v>
      </c>
      <c r="K121" s="33">
        <v>8.44</v>
      </c>
    </row>
    <row r="122" spans="1:11" x14ac:dyDescent="0.35">
      <c r="A122" s="32">
        <v>0.2</v>
      </c>
      <c r="B122" s="33">
        <v>4</v>
      </c>
      <c r="C122" s="33">
        <v>1.544</v>
      </c>
      <c r="D122" s="33">
        <v>0.11600000000000001</v>
      </c>
      <c r="E122" s="33">
        <v>-6.0000000000000001E-3</v>
      </c>
      <c r="F122" s="33">
        <v>0.67</v>
      </c>
      <c r="G122" s="33">
        <v>84</v>
      </c>
      <c r="H122" s="36">
        <v>360.78059999999999</v>
      </c>
      <c r="I122" s="33">
        <v>9.43</v>
      </c>
      <c r="J122" s="33">
        <v>79.78</v>
      </c>
      <c r="K122" s="33">
        <v>5.25</v>
      </c>
    </row>
    <row r="123" spans="1:11" x14ac:dyDescent="0.35">
      <c r="A123" s="32">
        <v>0.24</v>
      </c>
      <c r="B123" s="33">
        <v>5.8</v>
      </c>
      <c r="C123" s="33">
        <v>1.7</v>
      </c>
      <c r="D123" s="33">
        <v>0.115</v>
      </c>
      <c r="E123" s="33">
        <v>-4.0000000000000001E-3</v>
      </c>
      <c r="F123" s="33">
        <v>0.91</v>
      </c>
      <c r="G123" s="33">
        <v>79</v>
      </c>
      <c r="H123" s="36">
        <v>364</v>
      </c>
      <c r="I123" s="33">
        <v>10.84</v>
      </c>
      <c r="J123" s="33">
        <v>77.319999999999993</v>
      </c>
      <c r="K123" s="33">
        <v>6.55</v>
      </c>
    </row>
    <row r="124" spans="1:11" x14ac:dyDescent="0.35">
      <c r="A124" s="32">
        <v>0.22</v>
      </c>
      <c r="B124" s="33">
        <v>5.5</v>
      </c>
      <c r="C124" s="33">
        <v>1.9710000000000001</v>
      </c>
      <c r="D124" s="33">
        <v>0.152</v>
      </c>
      <c r="E124" s="33">
        <v>-3.0000000000000001E-3</v>
      </c>
      <c r="F124" s="33">
        <v>1</v>
      </c>
      <c r="G124" s="33">
        <v>74</v>
      </c>
      <c r="H124" s="36">
        <v>451</v>
      </c>
      <c r="I124" s="33">
        <v>11.26</v>
      </c>
      <c r="J124" s="33">
        <v>76.69</v>
      </c>
      <c r="K124" s="33">
        <v>6.86</v>
      </c>
    </row>
    <row r="125" spans="1:11" x14ac:dyDescent="0.35">
      <c r="A125" s="32">
        <v>0.28999999999999998</v>
      </c>
      <c r="B125" s="33">
        <v>5</v>
      </c>
      <c r="C125" s="33">
        <v>1.63</v>
      </c>
      <c r="D125" s="33">
        <v>8.6999999999999994E-2</v>
      </c>
      <c r="E125" s="33">
        <v>-3.0000000000000001E-3</v>
      </c>
      <c r="F125" s="33">
        <v>0.68</v>
      </c>
      <c r="G125" s="33">
        <v>80</v>
      </c>
      <c r="H125" s="36">
        <v>204.27760000000001</v>
      </c>
      <c r="I125" s="33">
        <v>13.09</v>
      </c>
      <c r="J125" s="33">
        <v>72.92</v>
      </c>
      <c r="K125" s="33">
        <v>8.9499999999999993</v>
      </c>
    </row>
    <row r="126" spans="1:11" x14ac:dyDescent="0.35">
      <c r="A126" s="32">
        <v>0.28999999999999998</v>
      </c>
      <c r="B126" s="33">
        <v>7.5</v>
      </c>
      <c r="C126" s="33">
        <v>1.78</v>
      </c>
      <c r="D126" s="33">
        <v>0.11799999999999999</v>
      </c>
      <c r="E126" s="33">
        <v>-2E-3</v>
      </c>
      <c r="F126" s="33">
        <v>0.8</v>
      </c>
      <c r="G126" s="33">
        <v>69</v>
      </c>
      <c r="H126" s="36">
        <v>261.9366</v>
      </c>
      <c r="I126" s="33">
        <v>11.28</v>
      </c>
      <c r="J126" s="33">
        <v>75.430000000000007</v>
      </c>
      <c r="K126" s="33">
        <v>8.39</v>
      </c>
    </row>
    <row r="127" spans="1:11" x14ac:dyDescent="0.35">
      <c r="A127" s="32">
        <v>0.24</v>
      </c>
      <c r="B127" s="33">
        <v>5</v>
      </c>
      <c r="C127" s="33">
        <v>1.772</v>
      </c>
      <c r="D127" s="33">
        <v>0.127</v>
      </c>
      <c r="E127" s="33">
        <v>-4.0000000000000001E-3</v>
      </c>
      <c r="F127" s="33">
        <v>0.9</v>
      </c>
      <c r="G127" s="33">
        <v>73</v>
      </c>
      <c r="H127" s="36">
        <v>362.428</v>
      </c>
      <c r="I127" s="33">
        <v>10.67</v>
      </c>
      <c r="J127" s="33">
        <v>78.099999999999994</v>
      </c>
      <c r="K127" s="33">
        <v>6</v>
      </c>
    </row>
    <row r="128" spans="1:11" x14ac:dyDescent="0.35">
      <c r="A128" s="32">
        <v>0.26</v>
      </c>
      <c r="B128" s="33">
        <v>5</v>
      </c>
      <c r="C128" s="33">
        <v>1.601</v>
      </c>
      <c r="D128" s="33">
        <v>0.1</v>
      </c>
      <c r="E128" s="33">
        <v>-3.0000000000000001E-3</v>
      </c>
      <c r="F128" s="33">
        <v>0.72</v>
      </c>
      <c r="G128" s="33">
        <v>78</v>
      </c>
      <c r="H128" s="36">
        <v>244.63890000000001</v>
      </c>
      <c r="I128" s="33">
        <v>11.58</v>
      </c>
      <c r="J128" s="33">
        <v>75.95</v>
      </c>
      <c r="K128" s="33">
        <v>7.29</v>
      </c>
    </row>
    <row r="129" spans="1:11" x14ac:dyDescent="0.35">
      <c r="A129" s="32">
        <v>0.22</v>
      </c>
      <c r="B129" s="33">
        <v>5</v>
      </c>
      <c r="C129" s="33">
        <v>1.5109999999999999</v>
      </c>
      <c r="D129" s="33">
        <v>0.122</v>
      </c>
      <c r="E129" s="33">
        <v>-6.0000000000000001E-3</v>
      </c>
      <c r="F129" s="33">
        <v>1.01</v>
      </c>
      <c r="G129" s="33">
        <v>77</v>
      </c>
      <c r="H129" s="36">
        <v>361.60429999999997</v>
      </c>
      <c r="I129" s="33">
        <v>9.8000000000000007</v>
      </c>
      <c r="J129" s="33">
        <v>79.36</v>
      </c>
      <c r="K129" s="33">
        <v>5.23</v>
      </c>
    </row>
    <row r="130" spans="1:11" x14ac:dyDescent="0.35">
      <c r="A130" s="32">
        <v>0.24</v>
      </c>
      <c r="B130" s="33">
        <v>5</v>
      </c>
      <c r="C130" s="33">
        <v>1.552</v>
      </c>
      <c r="D130" s="33">
        <v>0.111</v>
      </c>
      <c r="E130" s="33">
        <v>-5.0000000000000001E-3</v>
      </c>
      <c r="F130" s="33">
        <v>0.82</v>
      </c>
      <c r="G130" s="33">
        <v>84</v>
      </c>
      <c r="H130" s="36">
        <v>387</v>
      </c>
      <c r="I130" s="33">
        <v>10.59</v>
      </c>
      <c r="J130" s="33">
        <v>78.48</v>
      </c>
      <c r="K130" s="33">
        <v>5.46</v>
      </c>
    </row>
    <row r="131" spans="1:11" x14ac:dyDescent="0.35">
      <c r="A131" s="32">
        <v>0.31</v>
      </c>
      <c r="B131" s="33">
        <v>7.2</v>
      </c>
      <c r="C131" s="33">
        <v>1.585</v>
      </c>
      <c r="D131" s="33">
        <v>9.2999999999999999E-2</v>
      </c>
      <c r="E131" s="33">
        <v>-2E-3</v>
      </c>
      <c r="F131" s="33">
        <v>0.62</v>
      </c>
      <c r="G131" s="33">
        <v>80</v>
      </c>
      <c r="H131" s="36">
        <v>190.2747</v>
      </c>
      <c r="I131" s="33">
        <v>12.22</v>
      </c>
      <c r="J131" s="33">
        <v>74.47</v>
      </c>
      <c r="K131" s="33">
        <v>8.4499999999999993</v>
      </c>
    </row>
    <row r="132" spans="1:11" x14ac:dyDescent="0.35">
      <c r="A132" s="32">
        <v>0.21</v>
      </c>
      <c r="B132" s="33">
        <v>5.9</v>
      </c>
      <c r="C132" s="33">
        <v>1.5009999999999999</v>
      </c>
      <c r="D132" s="33">
        <v>0.11899999999999999</v>
      </c>
      <c r="E132" s="33">
        <v>-5.0000000000000001E-3</v>
      </c>
      <c r="F132" s="33">
        <v>0.91</v>
      </c>
      <c r="G132" s="33">
        <v>79</v>
      </c>
      <c r="H132" s="36">
        <v>379</v>
      </c>
      <c r="I132" s="33">
        <v>10.119999999999999</v>
      </c>
      <c r="J132" s="33">
        <v>79.55</v>
      </c>
      <c r="K132" s="33">
        <v>4.8099999999999996</v>
      </c>
    </row>
    <row r="133" spans="1:11" x14ac:dyDescent="0.35">
      <c r="A133" s="32">
        <v>0.28000000000000003</v>
      </c>
      <c r="B133" s="33">
        <v>6.1</v>
      </c>
      <c r="C133" s="33">
        <v>1.6990000000000001</v>
      </c>
      <c r="D133" s="33">
        <v>0.11</v>
      </c>
      <c r="E133" s="33">
        <v>-4.0000000000000001E-3</v>
      </c>
      <c r="F133" s="33">
        <v>0.9</v>
      </c>
      <c r="G133" s="33">
        <v>75</v>
      </c>
      <c r="H133" s="36">
        <v>258</v>
      </c>
      <c r="I133" s="33">
        <v>12.93</v>
      </c>
      <c r="J133" s="33">
        <v>74.010000000000005</v>
      </c>
      <c r="K133" s="33">
        <v>7.74</v>
      </c>
    </row>
    <row r="134" spans="1:11" x14ac:dyDescent="0.35">
      <c r="A134" s="32">
        <v>0.26</v>
      </c>
      <c r="B134" s="33">
        <v>4.3</v>
      </c>
      <c r="C134" s="33">
        <v>1.5780000000000001</v>
      </c>
      <c r="D134" s="33">
        <v>0.11600000000000001</v>
      </c>
      <c r="E134" s="33">
        <v>-5.0000000000000001E-3</v>
      </c>
      <c r="F134" s="33">
        <v>0.74</v>
      </c>
      <c r="G134" s="33">
        <v>76</v>
      </c>
      <c r="H134" s="36">
        <v>363</v>
      </c>
      <c r="I134" s="33">
        <v>11.3</v>
      </c>
      <c r="J134" s="33">
        <v>76.78</v>
      </c>
      <c r="K134" s="33">
        <v>6.44</v>
      </c>
    </row>
    <row r="135" spans="1:11" x14ac:dyDescent="0.35">
      <c r="A135" s="32">
        <v>0.34</v>
      </c>
      <c r="B135" s="33">
        <v>7.4</v>
      </c>
      <c r="C135" s="33">
        <v>1.8720000000000001</v>
      </c>
      <c r="D135" s="33">
        <v>0.11600000000000001</v>
      </c>
      <c r="E135" s="33">
        <v>-2E-3</v>
      </c>
      <c r="F135" s="33">
        <v>0.61</v>
      </c>
      <c r="G135" s="33">
        <v>78</v>
      </c>
      <c r="H135" s="36">
        <v>248.75739999999999</v>
      </c>
      <c r="I135" s="33">
        <v>12.58</v>
      </c>
      <c r="J135" s="33">
        <v>73.47</v>
      </c>
      <c r="K135" s="33">
        <v>9.01</v>
      </c>
    </row>
    <row r="136" spans="1:11" x14ac:dyDescent="0.35">
      <c r="A136" s="32">
        <v>0.22</v>
      </c>
      <c r="B136" s="33">
        <v>4</v>
      </c>
      <c r="C136" s="33">
        <v>1.5489999999999999</v>
      </c>
      <c r="D136" s="33">
        <v>0.113</v>
      </c>
      <c r="E136" s="33">
        <v>-5.0000000000000001E-3</v>
      </c>
      <c r="F136" s="33">
        <v>0.96</v>
      </c>
      <c r="G136" s="33">
        <v>85</v>
      </c>
      <c r="H136" s="36">
        <v>412</v>
      </c>
      <c r="I136" s="33">
        <v>10.18</v>
      </c>
      <c r="J136" s="33">
        <v>79.66</v>
      </c>
      <c r="K136" s="33">
        <v>4.71</v>
      </c>
    </row>
    <row r="137" spans="1:11" x14ac:dyDescent="0.35">
      <c r="A137" s="32">
        <v>0.33</v>
      </c>
      <c r="B137" s="33">
        <v>3</v>
      </c>
      <c r="C137" s="33">
        <v>1.536</v>
      </c>
      <c r="D137" s="33">
        <v>9.2999999999999999E-2</v>
      </c>
      <c r="E137" s="33">
        <v>-4.0000000000000001E-3</v>
      </c>
      <c r="F137" s="33">
        <v>0.48</v>
      </c>
      <c r="G137" s="33">
        <v>85</v>
      </c>
      <c r="H137" s="36">
        <v>289</v>
      </c>
      <c r="I137" s="33">
        <v>12.87</v>
      </c>
      <c r="J137" s="33">
        <v>73.010000000000005</v>
      </c>
      <c r="K137" s="33">
        <v>9</v>
      </c>
    </row>
    <row r="138" spans="1:11" x14ac:dyDescent="0.35">
      <c r="A138" s="32">
        <v>0.2</v>
      </c>
      <c r="B138" s="33">
        <v>5</v>
      </c>
      <c r="C138" s="33">
        <v>1.641</v>
      </c>
      <c r="D138" s="33">
        <v>0.11899999999999999</v>
      </c>
      <c r="E138" s="33">
        <v>-5.0000000000000001E-3</v>
      </c>
      <c r="F138" s="33">
        <v>0.82</v>
      </c>
      <c r="G138" s="33">
        <v>87</v>
      </c>
      <c r="H138" s="36">
        <v>404.43669999999997</v>
      </c>
      <c r="I138" s="33">
        <v>11.08</v>
      </c>
      <c r="J138" s="33">
        <v>79.040000000000006</v>
      </c>
      <c r="K138" s="33">
        <v>4.2300000000000004</v>
      </c>
    </row>
    <row r="139" spans="1:11" x14ac:dyDescent="0.35">
      <c r="A139" s="32">
        <v>0.28000000000000003</v>
      </c>
      <c r="B139" s="33">
        <v>4</v>
      </c>
      <c r="C139" s="33">
        <v>1.6519999999999999</v>
      </c>
      <c r="D139" s="33">
        <v>0.105</v>
      </c>
      <c r="E139" s="33">
        <v>-2E-3</v>
      </c>
      <c r="F139" s="33">
        <v>0.87</v>
      </c>
      <c r="G139" s="33">
        <v>76</v>
      </c>
      <c r="H139" s="36">
        <v>262.76029999999997</v>
      </c>
      <c r="I139" s="33">
        <v>13.3</v>
      </c>
      <c r="J139" s="33">
        <v>73.16</v>
      </c>
      <c r="K139" s="33">
        <v>8.24</v>
      </c>
    </row>
    <row r="140" spans="1:11" x14ac:dyDescent="0.35">
      <c r="A140" s="32">
        <v>0.32</v>
      </c>
      <c r="B140" s="33">
        <v>6.6</v>
      </c>
      <c r="C140" s="33">
        <v>1.8740000000000001</v>
      </c>
      <c r="D140" s="33">
        <v>0.123</v>
      </c>
      <c r="E140" s="33">
        <v>-3.0000000000000001E-3</v>
      </c>
      <c r="F140" s="33">
        <v>0.9</v>
      </c>
      <c r="G140" s="33">
        <v>74</v>
      </c>
      <c r="H140" s="36">
        <v>305.59269999999998</v>
      </c>
      <c r="I140" s="33">
        <v>12.87</v>
      </c>
      <c r="J140" s="33">
        <v>73.37</v>
      </c>
      <c r="K140" s="33">
        <v>8.5500000000000007</v>
      </c>
    </row>
    <row r="141" spans="1:11" x14ac:dyDescent="0.35">
      <c r="A141" s="32">
        <v>0.32</v>
      </c>
      <c r="B141" s="33">
        <v>5</v>
      </c>
      <c r="C141" s="33">
        <v>1.6339999999999999</v>
      </c>
      <c r="D141" s="33">
        <v>8.8999999999999996E-2</v>
      </c>
      <c r="E141" s="33">
        <v>-3.0000000000000001E-3</v>
      </c>
      <c r="F141" s="33">
        <v>0.68</v>
      </c>
      <c r="G141" s="33">
        <v>81</v>
      </c>
      <c r="H141" s="36">
        <v>214.98570000000001</v>
      </c>
      <c r="I141" s="33">
        <v>14.81</v>
      </c>
      <c r="J141" s="33">
        <v>69.53</v>
      </c>
      <c r="K141" s="33">
        <v>10.36</v>
      </c>
    </row>
    <row r="142" spans="1:11" x14ac:dyDescent="0.35">
      <c r="A142" s="32">
        <v>0.2</v>
      </c>
      <c r="B142" s="33">
        <v>4</v>
      </c>
      <c r="C142" s="33">
        <v>1.613</v>
      </c>
      <c r="D142" s="33">
        <v>0.121</v>
      </c>
      <c r="E142" s="33">
        <v>-5.0000000000000001E-3</v>
      </c>
      <c r="F142" s="33">
        <v>0.9</v>
      </c>
      <c r="G142" s="33">
        <v>82</v>
      </c>
      <c r="H142" s="36">
        <v>386.31529999999998</v>
      </c>
      <c r="I142" s="33">
        <v>11.16</v>
      </c>
      <c r="J142" s="33">
        <v>79.16</v>
      </c>
      <c r="K142" s="33">
        <v>4.01</v>
      </c>
    </row>
    <row r="143" spans="1:11" x14ac:dyDescent="0.35">
      <c r="A143" s="32">
        <v>0.26</v>
      </c>
      <c r="B143" s="33">
        <v>5</v>
      </c>
      <c r="C143" s="33">
        <v>1.714</v>
      </c>
      <c r="D143" s="33">
        <v>9.9000000000000005E-2</v>
      </c>
      <c r="E143" s="33">
        <v>-3.0000000000000001E-3</v>
      </c>
      <c r="F143" s="33">
        <v>1.06</v>
      </c>
      <c r="G143" s="33">
        <v>78</v>
      </c>
      <c r="H143" s="36">
        <v>366.54649999999998</v>
      </c>
      <c r="I143" s="33">
        <v>12.33</v>
      </c>
      <c r="J143" s="33">
        <v>75.760000000000005</v>
      </c>
      <c r="K143" s="33">
        <v>6.31</v>
      </c>
    </row>
    <row r="144" spans="1:11" x14ac:dyDescent="0.35">
      <c r="A144" s="32">
        <v>0.24</v>
      </c>
      <c r="B144" s="33">
        <v>4</v>
      </c>
      <c r="C144" s="33">
        <v>1.5760000000000001</v>
      </c>
      <c r="D144" s="33">
        <v>0.13100000000000001</v>
      </c>
      <c r="E144" s="33">
        <v>-6.0000000000000001E-3</v>
      </c>
      <c r="F144" s="33">
        <v>0.66</v>
      </c>
      <c r="G144" s="33">
        <v>79</v>
      </c>
      <c r="H144" s="36">
        <v>403.613</v>
      </c>
      <c r="I144" s="33">
        <v>10.16</v>
      </c>
      <c r="J144" s="33">
        <v>78.099999999999994</v>
      </c>
      <c r="K144" s="33">
        <v>5.59</v>
      </c>
    </row>
    <row r="145" spans="1:11" x14ac:dyDescent="0.35">
      <c r="A145" s="32">
        <v>0.3</v>
      </c>
      <c r="B145" s="33">
        <v>8</v>
      </c>
      <c r="C145" s="33">
        <v>2.0830000000000002</v>
      </c>
      <c r="D145" s="33">
        <v>0.14099999999999999</v>
      </c>
      <c r="E145" s="33">
        <v>-4.0000000000000001E-3</v>
      </c>
      <c r="F145" s="33">
        <v>0.7</v>
      </c>
      <c r="G145" s="33">
        <v>57</v>
      </c>
      <c r="H145" s="36">
        <v>343</v>
      </c>
      <c r="I145" s="33">
        <v>10.64</v>
      </c>
      <c r="J145" s="33">
        <v>76.86</v>
      </c>
      <c r="K145" s="33">
        <v>7.01</v>
      </c>
    </row>
    <row r="146" spans="1:11" x14ac:dyDescent="0.35">
      <c r="A146" s="32">
        <v>0.24</v>
      </c>
      <c r="B146" s="33">
        <v>5</v>
      </c>
      <c r="C146" s="33">
        <v>1.6220000000000001</v>
      </c>
      <c r="D146" s="33">
        <v>0.106</v>
      </c>
      <c r="E146" s="33">
        <v>-4.0000000000000001E-3</v>
      </c>
      <c r="F146" s="33">
        <v>0.92</v>
      </c>
      <c r="G146" s="33">
        <v>84</v>
      </c>
      <c r="H146" s="36">
        <v>268.52620000000002</v>
      </c>
      <c r="I146" s="33">
        <v>12.13</v>
      </c>
      <c r="J146" s="33">
        <v>75.989999999999995</v>
      </c>
      <c r="K146" s="33">
        <v>6.21</v>
      </c>
    </row>
    <row r="147" spans="1:11" x14ac:dyDescent="0.35">
      <c r="A147" s="32">
        <v>0.27</v>
      </c>
      <c r="B147" s="33">
        <v>5</v>
      </c>
      <c r="C147" s="33">
        <v>1.6859999999999999</v>
      </c>
      <c r="D147" s="33">
        <v>0.11899999999999999</v>
      </c>
      <c r="E147" s="33">
        <v>-4.0000000000000001E-3</v>
      </c>
      <c r="F147" s="33">
        <v>1.06</v>
      </c>
      <c r="G147" s="33">
        <v>79</v>
      </c>
      <c r="H147" s="36">
        <v>307</v>
      </c>
      <c r="I147" s="33">
        <v>11.96</v>
      </c>
      <c r="J147" s="33">
        <v>76.39</v>
      </c>
      <c r="K147" s="33">
        <v>6.27</v>
      </c>
    </row>
    <row r="148" spans="1:11" x14ac:dyDescent="0.35">
      <c r="A148" s="32">
        <v>0.32</v>
      </c>
      <c r="B148" s="33">
        <v>6.3</v>
      </c>
      <c r="C148" s="33">
        <v>1.8420000000000001</v>
      </c>
      <c r="D148" s="33">
        <v>0.104</v>
      </c>
      <c r="E148" s="33">
        <v>-3.0000000000000001E-3</v>
      </c>
      <c r="F148" s="33">
        <v>0.72</v>
      </c>
      <c r="G148" s="33">
        <v>78</v>
      </c>
      <c r="H148" s="36">
        <v>259.46550000000002</v>
      </c>
      <c r="I148" s="33">
        <v>14.14</v>
      </c>
      <c r="J148" s="33">
        <v>70.62</v>
      </c>
      <c r="K148" s="33">
        <v>9.76</v>
      </c>
    </row>
    <row r="149" spans="1:11" x14ac:dyDescent="0.35">
      <c r="A149" s="32">
        <v>0.27</v>
      </c>
      <c r="B149" s="33">
        <v>4.2</v>
      </c>
      <c r="C149" s="33">
        <v>1.718</v>
      </c>
      <c r="D149" s="33">
        <v>9.5000000000000001E-2</v>
      </c>
      <c r="E149" s="33">
        <v>-3.0000000000000001E-3</v>
      </c>
      <c r="F149" s="33">
        <v>0.71</v>
      </c>
      <c r="G149" s="33">
        <v>80</v>
      </c>
      <c r="H149" s="36">
        <v>249.58109999999999</v>
      </c>
      <c r="I149" s="33">
        <v>14.38</v>
      </c>
      <c r="J149" s="33">
        <v>70.930000000000007</v>
      </c>
      <c r="K149" s="33">
        <v>9.6</v>
      </c>
    </row>
    <row r="150" spans="1:11" x14ac:dyDescent="0.35">
      <c r="A150" s="32">
        <v>0.22</v>
      </c>
      <c r="B150" s="33">
        <v>5</v>
      </c>
      <c r="C150" s="33">
        <v>1.8540000000000001</v>
      </c>
      <c r="D150" s="33">
        <v>0.14399999999999999</v>
      </c>
      <c r="E150" s="33">
        <v>-5.0000000000000001E-3</v>
      </c>
      <c r="F150" s="33">
        <v>1.17</v>
      </c>
      <c r="G150" s="33">
        <v>84</v>
      </c>
      <c r="H150" s="36">
        <v>415.96850000000001</v>
      </c>
      <c r="I150" s="33">
        <v>11.88</v>
      </c>
      <c r="J150" s="33">
        <v>76.91</v>
      </c>
      <c r="K150" s="33">
        <v>5.53</v>
      </c>
    </row>
    <row r="151" spans="1:11" x14ac:dyDescent="0.35">
      <c r="A151" s="32">
        <v>0.27</v>
      </c>
      <c r="B151" s="33">
        <v>5.4</v>
      </c>
      <c r="C151" s="33">
        <v>1.84</v>
      </c>
      <c r="D151" s="33">
        <v>0.14299999999999999</v>
      </c>
      <c r="E151" s="33">
        <v>-3.0000000000000001E-3</v>
      </c>
      <c r="F151" s="33">
        <v>1.04</v>
      </c>
      <c r="G151" s="33">
        <v>71</v>
      </c>
      <c r="H151" s="36">
        <v>471</v>
      </c>
      <c r="I151" s="33">
        <v>11.65</v>
      </c>
      <c r="J151" s="33">
        <v>75.819999999999993</v>
      </c>
      <c r="K151" s="33">
        <v>7.28</v>
      </c>
    </row>
    <row r="152" spans="1:11" x14ac:dyDescent="0.35">
      <c r="A152" s="32">
        <v>0.25</v>
      </c>
      <c r="B152" s="33">
        <v>4</v>
      </c>
      <c r="C152" s="33">
        <v>1.7589999999999999</v>
      </c>
      <c r="D152" s="33">
        <v>0.123</v>
      </c>
      <c r="E152" s="33">
        <v>-2E-3</v>
      </c>
      <c r="F152" s="33">
        <v>0.82</v>
      </c>
      <c r="G152" s="33">
        <v>80</v>
      </c>
      <c r="H152" s="36">
        <v>308.06380000000001</v>
      </c>
      <c r="I152" s="33">
        <v>12.33</v>
      </c>
      <c r="J152" s="33">
        <v>75.22</v>
      </c>
      <c r="K152" s="33">
        <v>6.96</v>
      </c>
    </row>
    <row r="153" spans="1:11" x14ac:dyDescent="0.35">
      <c r="A153" s="32">
        <v>0.2</v>
      </c>
      <c r="B153" s="33">
        <v>9.4</v>
      </c>
      <c r="C153" s="33">
        <v>2.1829999999999998</v>
      </c>
      <c r="D153" s="33">
        <v>0.16</v>
      </c>
      <c r="E153" s="33">
        <v>-1E-3</v>
      </c>
      <c r="F153" s="33">
        <v>1.08</v>
      </c>
      <c r="G153" s="33">
        <v>71</v>
      </c>
      <c r="H153" s="36">
        <v>350.07249999999999</v>
      </c>
      <c r="I153" s="33">
        <v>9.65</v>
      </c>
      <c r="J153" s="33">
        <v>78.42</v>
      </c>
      <c r="K153" s="33">
        <v>7.06</v>
      </c>
    </row>
    <row r="154" spans="1:11" x14ac:dyDescent="0.35">
      <c r="A154" s="32">
        <v>0.21</v>
      </c>
      <c r="B154" s="33">
        <v>4</v>
      </c>
      <c r="C154" s="33">
        <v>1.5529999999999999</v>
      </c>
      <c r="D154" s="33">
        <v>0.11700000000000001</v>
      </c>
      <c r="E154" s="33">
        <v>-5.0000000000000001E-3</v>
      </c>
      <c r="F154" s="33">
        <v>1.26</v>
      </c>
      <c r="G154" s="33">
        <v>84</v>
      </c>
      <c r="H154" s="36">
        <v>346.77769999999998</v>
      </c>
      <c r="I154" s="33">
        <v>11.06</v>
      </c>
      <c r="J154" s="33">
        <v>79</v>
      </c>
      <c r="K154" s="33">
        <v>4.68</v>
      </c>
    </row>
    <row r="155" spans="1:11" x14ac:dyDescent="0.35">
      <c r="A155" s="32">
        <v>0.25</v>
      </c>
      <c r="B155" s="33">
        <v>4</v>
      </c>
      <c r="C155" s="33">
        <v>1.597</v>
      </c>
      <c r="D155" s="33">
        <v>0.126</v>
      </c>
      <c r="E155" s="33">
        <v>-4.0000000000000001E-3</v>
      </c>
      <c r="F155" s="33">
        <v>1.38</v>
      </c>
      <c r="G155" s="33">
        <v>81</v>
      </c>
      <c r="H155" s="36">
        <v>404</v>
      </c>
      <c r="I155" s="33">
        <v>10.9</v>
      </c>
      <c r="J155" s="33">
        <v>78.63</v>
      </c>
      <c r="K155" s="33">
        <v>5.09</v>
      </c>
    </row>
    <row r="156" spans="1:11" x14ac:dyDescent="0.35">
      <c r="A156" s="32">
        <v>0.25</v>
      </c>
      <c r="B156" s="33">
        <v>4</v>
      </c>
      <c r="C156" s="33">
        <v>1.742</v>
      </c>
      <c r="D156" s="33">
        <v>0.14699999999999999</v>
      </c>
      <c r="E156" s="33">
        <v>-5.0000000000000001E-3</v>
      </c>
      <c r="F156" s="33">
        <v>1.23</v>
      </c>
      <c r="G156" s="33">
        <v>86</v>
      </c>
      <c r="H156" s="36">
        <v>481</v>
      </c>
      <c r="I156" s="33">
        <v>12.98</v>
      </c>
      <c r="J156" s="33">
        <v>75.959999999999994</v>
      </c>
      <c r="K156" s="33">
        <v>4.9800000000000004</v>
      </c>
    </row>
    <row r="157" spans="1:11" x14ac:dyDescent="0.35">
      <c r="A157" s="32">
        <v>0.2</v>
      </c>
      <c r="B157" s="33">
        <v>7</v>
      </c>
      <c r="C157" s="33">
        <v>2.1579999999999999</v>
      </c>
      <c r="D157" s="33">
        <v>0.159</v>
      </c>
      <c r="E157" s="33">
        <v>-3.0000000000000001E-3</v>
      </c>
      <c r="F157" s="33">
        <v>1.1100000000000001</v>
      </c>
      <c r="G157" s="33">
        <v>71</v>
      </c>
      <c r="H157" s="36">
        <v>335.24590000000001</v>
      </c>
      <c r="I157" s="33">
        <v>9.59</v>
      </c>
      <c r="J157" s="33">
        <v>78.45</v>
      </c>
      <c r="K157" s="33">
        <v>7.13</v>
      </c>
    </row>
    <row r="158" spans="1:11" x14ac:dyDescent="0.35">
      <c r="A158" s="32">
        <v>0.3</v>
      </c>
      <c r="B158" s="33">
        <v>6.4</v>
      </c>
      <c r="C158" s="33">
        <v>1.758</v>
      </c>
      <c r="D158" s="33">
        <v>0.111</v>
      </c>
      <c r="E158" s="33">
        <v>-3.0000000000000001E-3</v>
      </c>
      <c r="F158" s="33">
        <v>0.69</v>
      </c>
      <c r="G158" s="33">
        <v>84</v>
      </c>
      <c r="H158" s="36">
        <v>269.34989999999999</v>
      </c>
      <c r="I158" s="33">
        <v>14.22</v>
      </c>
      <c r="J158" s="33">
        <v>70.09</v>
      </c>
      <c r="K158" s="33">
        <v>10.47</v>
      </c>
    </row>
    <row r="159" spans="1:11" x14ac:dyDescent="0.35">
      <c r="A159" s="32">
        <v>0.24</v>
      </c>
      <c r="B159" s="33">
        <v>4</v>
      </c>
      <c r="C159" s="33">
        <v>1.6240000000000001</v>
      </c>
      <c r="D159" s="33">
        <v>0.10199999999999999</v>
      </c>
      <c r="E159" s="33">
        <v>-4.0000000000000001E-3</v>
      </c>
      <c r="F159" s="33">
        <v>0.79</v>
      </c>
      <c r="G159" s="33">
        <v>87</v>
      </c>
      <c r="H159" s="36">
        <v>294.0609</v>
      </c>
      <c r="I159" s="33">
        <v>12.52</v>
      </c>
      <c r="J159" s="33">
        <v>74.819999999999993</v>
      </c>
      <c r="K159" s="33">
        <v>7.5</v>
      </c>
    </row>
    <row r="160" spans="1:11" x14ac:dyDescent="0.35">
      <c r="A160" s="32">
        <v>0.24</v>
      </c>
      <c r="B160" s="33">
        <v>5</v>
      </c>
      <c r="C160" s="33">
        <v>1.621</v>
      </c>
      <c r="D160" s="33">
        <v>0.126</v>
      </c>
      <c r="E160" s="33">
        <v>-4.0000000000000001E-3</v>
      </c>
      <c r="F160" s="33">
        <v>1.44</v>
      </c>
      <c r="G160" s="33">
        <v>79</v>
      </c>
      <c r="H160" s="36">
        <v>379.72570000000002</v>
      </c>
      <c r="I160" s="33">
        <v>10.85</v>
      </c>
      <c r="J160" s="33">
        <v>78.59</v>
      </c>
      <c r="K160" s="33">
        <v>5.14</v>
      </c>
    </row>
    <row r="161" spans="1:11" x14ac:dyDescent="0.35">
      <c r="A161" s="32">
        <v>0.26</v>
      </c>
      <c r="B161" s="33">
        <v>4.5999999999999996</v>
      </c>
      <c r="C161" s="33">
        <v>1.661</v>
      </c>
      <c r="D161" s="33">
        <v>0.122</v>
      </c>
      <c r="E161" s="33">
        <v>-4.0000000000000001E-3</v>
      </c>
      <c r="F161" s="33">
        <v>1</v>
      </c>
      <c r="G161" s="33">
        <v>82</v>
      </c>
      <c r="H161" s="36">
        <v>365.72280000000001</v>
      </c>
      <c r="I161" s="33">
        <v>11.68</v>
      </c>
      <c r="J161" s="33">
        <v>76.81</v>
      </c>
      <c r="K161" s="33">
        <v>6.19</v>
      </c>
    </row>
    <row r="162" spans="1:11" x14ac:dyDescent="0.35">
      <c r="A162" s="32">
        <v>0.33</v>
      </c>
      <c r="B162" s="33">
        <v>6.6</v>
      </c>
      <c r="C162" s="33">
        <v>1.843</v>
      </c>
      <c r="D162" s="33">
        <v>0.13400000000000001</v>
      </c>
      <c r="E162" s="33">
        <v>-2E-3</v>
      </c>
      <c r="F162" s="33">
        <v>1.0900000000000001</v>
      </c>
      <c r="G162" s="33">
        <v>73</v>
      </c>
      <c r="H162" s="36">
        <v>343.48289999999997</v>
      </c>
      <c r="I162" s="33">
        <v>12.4</v>
      </c>
      <c r="J162" s="33">
        <v>73.180000000000007</v>
      </c>
      <c r="K162" s="33">
        <v>9.31</v>
      </c>
    </row>
    <row r="163" spans="1:11" x14ac:dyDescent="0.35">
      <c r="A163" s="32">
        <v>0.3</v>
      </c>
      <c r="B163" s="33">
        <v>5</v>
      </c>
      <c r="C163" s="33">
        <v>1.573</v>
      </c>
      <c r="D163" s="33">
        <v>0.123</v>
      </c>
      <c r="E163" s="33">
        <v>-5.0000000000000001E-3</v>
      </c>
      <c r="F163" s="33">
        <v>1.34</v>
      </c>
      <c r="G163" s="33">
        <v>82</v>
      </c>
      <c r="H163" s="36">
        <v>383.02049999999997</v>
      </c>
      <c r="I163" s="33">
        <v>10.79</v>
      </c>
      <c r="J163" s="33">
        <v>78.33</v>
      </c>
      <c r="K163" s="33">
        <v>5.35</v>
      </c>
    </row>
    <row r="164" spans="1:11" x14ac:dyDescent="0.35">
      <c r="A164" s="32">
        <v>0.2</v>
      </c>
      <c r="B164" s="33">
        <v>5</v>
      </c>
      <c r="C164" s="33">
        <v>1.52</v>
      </c>
      <c r="D164" s="33">
        <v>0.08</v>
      </c>
      <c r="E164" s="33">
        <v>-2E-3</v>
      </c>
      <c r="F164" s="33">
        <v>0.46</v>
      </c>
      <c r="G164" s="33">
        <v>86</v>
      </c>
      <c r="H164" s="36">
        <v>253.6996</v>
      </c>
      <c r="I164" s="33">
        <v>14.38</v>
      </c>
      <c r="J164" s="33">
        <v>71.31</v>
      </c>
      <c r="K164" s="33">
        <v>9.4</v>
      </c>
    </row>
    <row r="165" spans="1:11" x14ac:dyDescent="0.35">
      <c r="A165" s="32">
        <v>0.26</v>
      </c>
      <c r="B165" s="33">
        <v>5.6</v>
      </c>
      <c r="C165" s="33">
        <v>1.6819999999999999</v>
      </c>
      <c r="D165" s="33">
        <v>0.13</v>
      </c>
      <c r="E165" s="33">
        <v>-4.0000000000000001E-3</v>
      </c>
      <c r="F165" s="33">
        <v>1.03</v>
      </c>
      <c r="G165" s="33">
        <v>83</v>
      </c>
      <c r="H165" s="36">
        <v>398.67079999999999</v>
      </c>
      <c r="I165" s="33">
        <v>11.17</v>
      </c>
      <c r="J165" s="33">
        <v>78.260000000000005</v>
      </c>
      <c r="K165" s="33">
        <v>5.0999999999999996</v>
      </c>
    </row>
    <row r="166" spans="1:11" x14ac:dyDescent="0.35">
      <c r="A166" s="32">
        <v>0.27</v>
      </c>
      <c r="B166" s="33">
        <v>4.0999999999999996</v>
      </c>
      <c r="C166" s="33">
        <v>1.5640000000000001</v>
      </c>
      <c r="D166" s="33">
        <v>0.123</v>
      </c>
      <c r="E166" s="33">
        <v>-4.0000000000000001E-3</v>
      </c>
      <c r="F166" s="33">
        <v>1.1000000000000001</v>
      </c>
      <c r="G166" s="33">
        <v>88</v>
      </c>
      <c r="H166" s="36">
        <v>420.08699999999999</v>
      </c>
      <c r="I166" s="33">
        <v>11.34</v>
      </c>
      <c r="J166" s="33">
        <v>78.16</v>
      </c>
      <c r="K166" s="33">
        <v>4.99</v>
      </c>
    </row>
    <row r="167" spans="1:11" x14ac:dyDescent="0.35">
      <c r="A167" s="32">
        <v>0.35</v>
      </c>
      <c r="B167" s="33">
        <v>5.4</v>
      </c>
      <c r="C167" s="33">
        <v>1.8380000000000001</v>
      </c>
      <c r="D167" s="33">
        <v>0.13800000000000001</v>
      </c>
      <c r="E167" s="33">
        <v>-2E-3</v>
      </c>
      <c r="F167" s="33">
        <v>1.1100000000000001</v>
      </c>
      <c r="G167" s="33">
        <v>79</v>
      </c>
      <c r="H167" s="36">
        <v>291.58979999999997</v>
      </c>
      <c r="I167" s="33">
        <v>13.44</v>
      </c>
      <c r="J167" s="33">
        <v>70.78</v>
      </c>
      <c r="K167" s="33">
        <v>10.58</v>
      </c>
    </row>
    <row r="168" spans="1:11" x14ac:dyDescent="0.35">
      <c r="A168" s="32">
        <v>0.27</v>
      </c>
      <c r="B168" s="33">
        <v>5.5</v>
      </c>
      <c r="C168" s="33">
        <v>1.83</v>
      </c>
      <c r="D168" s="33">
        <v>0.14299999999999999</v>
      </c>
      <c r="E168" s="33">
        <v>-3.0000000000000001E-3</v>
      </c>
      <c r="F168" s="33">
        <v>1.03</v>
      </c>
      <c r="G168" s="33">
        <v>79</v>
      </c>
      <c r="H168" s="36">
        <v>373.95979999999997</v>
      </c>
      <c r="I168" s="33">
        <v>11.56</v>
      </c>
      <c r="J168" s="33">
        <v>75.66</v>
      </c>
      <c r="K168" s="33">
        <v>7.51</v>
      </c>
    </row>
    <row r="169" spans="1:11" x14ac:dyDescent="0.35">
      <c r="A169" s="32">
        <v>0.28999999999999998</v>
      </c>
      <c r="B169" s="33">
        <v>5.5</v>
      </c>
      <c r="C169" s="33">
        <v>1.722</v>
      </c>
      <c r="D169" s="33">
        <v>0.125</v>
      </c>
      <c r="E169" s="33">
        <v>-4.0000000000000001E-3</v>
      </c>
      <c r="F169" s="33">
        <v>1.32</v>
      </c>
      <c r="G169" s="33">
        <v>78</v>
      </c>
      <c r="H169" s="36">
        <v>295.70830000000001</v>
      </c>
      <c r="I169" s="33">
        <v>11.13</v>
      </c>
      <c r="J169" s="33">
        <v>77.760000000000005</v>
      </c>
      <c r="K169" s="33">
        <v>5.61</v>
      </c>
    </row>
    <row r="170" spans="1:11" x14ac:dyDescent="0.35">
      <c r="A170" s="32">
        <v>0.28000000000000003</v>
      </c>
      <c r="B170" s="33">
        <v>6.1</v>
      </c>
      <c r="C170" s="33">
        <v>1.8220000000000001</v>
      </c>
      <c r="D170" s="33">
        <v>0.14399999999999999</v>
      </c>
      <c r="E170" s="33">
        <v>-4.0000000000000001E-3</v>
      </c>
      <c r="F170" s="33">
        <v>1.21</v>
      </c>
      <c r="G170" s="33">
        <v>75</v>
      </c>
      <c r="H170" s="36">
        <v>369.84129999999999</v>
      </c>
      <c r="I170" s="33">
        <v>11.89</v>
      </c>
      <c r="J170" s="33">
        <v>75.88</v>
      </c>
      <c r="K170" s="33">
        <v>6.42</v>
      </c>
    </row>
    <row r="171" spans="1:11" x14ac:dyDescent="0.35">
      <c r="A171" s="32">
        <v>0.26</v>
      </c>
      <c r="B171" s="33">
        <v>4.5</v>
      </c>
      <c r="C171" s="33">
        <v>1.579</v>
      </c>
      <c r="D171" s="33">
        <v>0.126</v>
      </c>
      <c r="E171" s="33">
        <v>-3.0000000000000001E-3</v>
      </c>
      <c r="F171" s="33">
        <v>1.48</v>
      </c>
      <c r="G171" s="33">
        <v>85</v>
      </c>
      <c r="H171" s="36">
        <v>389</v>
      </c>
      <c r="I171" s="33">
        <v>11.01</v>
      </c>
      <c r="J171" s="33">
        <v>78.290000000000006</v>
      </c>
      <c r="K171" s="33">
        <v>5.3</v>
      </c>
    </row>
    <row r="172" spans="1:11" x14ac:dyDescent="0.35">
      <c r="A172" s="32">
        <v>0.27</v>
      </c>
      <c r="B172" s="33">
        <v>5.4</v>
      </c>
      <c r="C172" s="33">
        <v>1.8420000000000001</v>
      </c>
      <c r="D172" s="33">
        <v>0.14099999999999999</v>
      </c>
      <c r="E172" s="33">
        <v>-4.0000000000000001E-3</v>
      </c>
      <c r="F172" s="33">
        <v>0.89</v>
      </c>
      <c r="G172" s="33">
        <v>78</v>
      </c>
      <c r="H172" s="36">
        <v>359.95690000000002</v>
      </c>
      <c r="I172" s="33">
        <v>11.81</v>
      </c>
      <c r="J172" s="33">
        <v>75.28</v>
      </c>
      <c r="K172" s="33">
        <v>7.04</v>
      </c>
    </row>
    <row r="173" spans="1:11" x14ac:dyDescent="0.35">
      <c r="A173" s="32">
        <v>0.24</v>
      </c>
      <c r="B173" s="33">
        <v>7.9</v>
      </c>
      <c r="C173" s="33">
        <v>1.9370000000000001</v>
      </c>
      <c r="D173" s="33">
        <v>0.14499999999999999</v>
      </c>
      <c r="E173" s="33">
        <v>-4.0000000000000001E-3</v>
      </c>
      <c r="F173" s="33">
        <v>1.1599999999999999</v>
      </c>
      <c r="G173" s="33">
        <v>70</v>
      </c>
      <c r="H173" s="36">
        <v>348.42509999999999</v>
      </c>
      <c r="I173" s="33">
        <v>11</v>
      </c>
      <c r="J173" s="33">
        <v>76.84</v>
      </c>
      <c r="K173" s="33">
        <v>6.51</v>
      </c>
    </row>
    <row r="174" spans="1:11" x14ac:dyDescent="0.35">
      <c r="A174" s="32">
        <v>0.23</v>
      </c>
      <c r="B174" s="33">
        <v>6.7</v>
      </c>
      <c r="C174" s="33">
        <v>1.8620000000000001</v>
      </c>
      <c r="D174" s="33">
        <v>0.14799999999999999</v>
      </c>
      <c r="E174" s="33">
        <v>-2E-3</v>
      </c>
      <c r="F174" s="33">
        <v>1.04</v>
      </c>
      <c r="G174" s="33">
        <v>70</v>
      </c>
      <c r="H174" s="36">
        <v>376.43090000000001</v>
      </c>
      <c r="I174" s="33">
        <v>10.55</v>
      </c>
      <c r="J174" s="33">
        <v>77.12</v>
      </c>
      <c r="K174" s="33">
        <v>7.37</v>
      </c>
    </row>
    <row r="175" spans="1:11" x14ac:dyDescent="0.35">
      <c r="A175" s="32">
        <v>0.24</v>
      </c>
      <c r="B175" s="33">
        <v>7.9</v>
      </c>
      <c r="C175" s="33">
        <v>1.9610000000000001</v>
      </c>
      <c r="D175" s="33">
        <v>0.153</v>
      </c>
      <c r="E175" s="33">
        <v>-2E-3</v>
      </c>
      <c r="F175" s="33">
        <v>0.92</v>
      </c>
      <c r="G175" s="33">
        <v>71</v>
      </c>
      <c r="H175" s="36">
        <v>383.02049999999997</v>
      </c>
      <c r="I175" s="33">
        <v>10.87</v>
      </c>
      <c r="J175" s="33">
        <v>76.430000000000007</v>
      </c>
      <c r="K175" s="33">
        <v>7.73</v>
      </c>
    </row>
    <row r="176" spans="1:11" x14ac:dyDescent="0.35">
      <c r="A176" s="32">
        <v>0.34</v>
      </c>
      <c r="B176" s="33">
        <v>6.7</v>
      </c>
      <c r="C176" s="33">
        <v>1.8939999999999999</v>
      </c>
      <c r="D176" s="33">
        <v>0.127</v>
      </c>
      <c r="E176" s="33">
        <v>-2E-3</v>
      </c>
      <c r="F176" s="33">
        <v>0.81</v>
      </c>
      <c r="G176" s="33">
        <v>80</v>
      </c>
      <c r="H176" s="36">
        <v>289.11869999999999</v>
      </c>
      <c r="I176" s="33">
        <v>13.62</v>
      </c>
      <c r="J176" s="33">
        <v>70.84</v>
      </c>
      <c r="K176" s="33">
        <v>10.55</v>
      </c>
    </row>
    <row r="177" spans="1:11" x14ac:dyDescent="0.35">
      <c r="A177" s="32">
        <v>0.27</v>
      </c>
      <c r="B177" s="33">
        <v>7.3</v>
      </c>
      <c r="C177" s="33">
        <v>1.988</v>
      </c>
      <c r="D177" s="33">
        <v>0.14899999999999999</v>
      </c>
      <c r="E177" s="33">
        <v>-4.0000000000000001E-3</v>
      </c>
      <c r="F177" s="33">
        <v>1.1100000000000001</v>
      </c>
      <c r="G177" s="33">
        <v>72</v>
      </c>
      <c r="H177" s="36">
        <v>376.43090000000001</v>
      </c>
      <c r="I177" s="33">
        <v>11.59</v>
      </c>
      <c r="J177" s="33">
        <v>75.94</v>
      </c>
      <c r="K177" s="33">
        <v>6.73</v>
      </c>
    </row>
    <row r="178" spans="1:11" x14ac:dyDescent="0.35">
      <c r="A178" s="32">
        <v>0.31</v>
      </c>
      <c r="B178" s="33">
        <v>5</v>
      </c>
      <c r="C178" s="33">
        <v>1.7549999999999999</v>
      </c>
      <c r="D178" s="33">
        <v>0.105</v>
      </c>
      <c r="E178" s="33">
        <v>-0.02</v>
      </c>
      <c r="F178" s="33">
        <v>0.74</v>
      </c>
      <c r="G178" s="33">
        <v>87</v>
      </c>
      <c r="H178" s="36">
        <v>242.1678</v>
      </c>
      <c r="I178" s="33">
        <v>14.39</v>
      </c>
      <c r="J178" s="33">
        <v>70.27</v>
      </c>
      <c r="K178" s="33">
        <v>9.9</v>
      </c>
    </row>
    <row r="179" spans="1:11" x14ac:dyDescent="0.35">
      <c r="A179" s="32">
        <v>0.31</v>
      </c>
      <c r="B179" s="33">
        <v>6.3</v>
      </c>
      <c r="C179" s="33">
        <v>1.915</v>
      </c>
      <c r="D179" s="33">
        <v>0.14099999999999999</v>
      </c>
      <c r="E179" s="33">
        <v>-2E-3</v>
      </c>
      <c r="F179" s="33">
        <v>0.67</v>
      </c>
      <c r="G179" s="33">
        <v>59</v>
      </c>
      <c r="H179" s="36">
        <v>307.24009999999998</v>
      </c>
      <c r="I179" s="33">
        <v>11.68</v>
      </c>
      <c r="J179" s="33">
        <v>76.16</v>
      </c>
      <c r="K179" s="33">
        <v>6.31</v>
      </c>
    </row>
    <row r="180" spans="1:11" x14ac:dyDescent="0.35">
      <c r="A180" s="32">
        <v>0.25</v>
      </c>
      <c r="B180" s="33">
        <v>5.2</v>
      </c>
      <c r="C180" s="33">
        <v>1.9339999999999999</v>
      </c>
      <c r="D180" s="33">
        <v>0.14899999999999999</v>
      </c>
      <c r="E180" s="33">
        <v>-4.0000000000000001E-3</v>
      </c>
      <c r="F180" s="33">
        <v>0.86</v>
      </c>
      <c r="G180" s="33">
        <v>75</v>
      </c>
      <c r="H180" s="36">
        <v>355.0147</v>
      </c>
      <c r="I180" s="33">
        <v>12.08</v>
      </c>
      <c r="J180" s="33">
        <v>75.3</v>
      </c>
      <c r="K180" s="33">
        <v>6.8</v>
      </c>
    </row>
    <row r="181" spans="1:11" x14ac:dyDescent="0.35">
      <c r="A181" s="32">
        <v>0.33</v>
      </c>
      <c r="B181" s="33">
        <v>5</v>
      </c>
      <c r="C181" s="33">
        <v>1.7969999999999999</v>
      </c>
      <c r="D181" s="33">
        <v>0.127</v>
      </c>
      <c r="E181" s="33">
        <v>-1E-3</v>
      </c>
      <c r="F181" s="33">
        <v>0.48</v>
      </c>
      <c r="G181" s="33">
        <v>88</v>
      </c>
      <c r="H181" s="36">
        <v>297.35570000000001</v>
      </c>
      <c r="I181" s="33">
        <v>13.95</v>
      </c>
      <c r="J181" s="33">
        <v>70.34</v>
      </c>
      <c r="K181" s="33">
        <v>10.56</v>
      </c>
    </row>
    <row r="182" spans="1:11" x14ac:dyDescent="0.35">
      <c r="A182" s="32">
        <v>0.31</v>
      </c>
      <c r="B182" s="33">
        <v>5</v>
      </c>
      <c r="C182" s="33">
        <v>1.681</v>
      </c>
      <c r="D182" s="33">
        <v>0.11799999999999999</v>
      </c>
      <c r="E182" s="33">
        <v>-2E-3</v>
      </c>
      <c r="F182" s="33">
        <v>0.85</v>
      </c>
      <c r="G182" s="33">
        <v>84</v>
      </c>
      <c r="H182" s="36">
        <v>303.1216</v>
      </c>
      <c r="I182" s="33">
        <v>11.14</v>
      </c>
      <c r="J182" s="33">
        <v>75.58</v>
      </c>
      <c r="K182" s="33">
        <v>8.44</v>
      </c>
    </row>
    <row r="183" spans="1:11" x14ac:dyDescent="0.35">
      <c r="A183" s="32">
        <v>0.26</v>
      </c>
      <c r="B183" s="33">
        <v>5</v>
      </c>
      <c r="C183" s="33">
        <v>1.742</v>
      </c>
      <c r="D183" s="33">
        <v>0.158</v>
      </c>
      <c r="E183" s="33">
        <v>-5.0000000000000001E-3</v>
      </c>
      <c r="F183" s="33">
        <v>1.32</v>
      </c>
      <c r="G183" s="33">
        <v>87</v>
      </c>
      <c r="H183" s="36">
        <v>433.26619999999997</v>
      </c>
      <c r="I183" s="33">
        <v>13.18</v>
      </c>
      <c r="J183" s="33">
        <v>75.34</v>
      </c>
      <c r="K183" s="33">
        <v>5.29</v>
      </c>
    </row>
    <row r="184" spans="1:11" x14ac:dyDescent="0.35">
      <c r="A184" s="32">
        <v>0.3</v>
      </c>
      <c r="B184" s="33">
        <v>7.8</v>
      </c>
      <c r="C184" s="33">
        <v>1.9870000000000001</v>
      </c>
      <c r="D184" s="33">
        <v>0.14499999999999999</v>
      </c>
      <c r="E184" s="33">
        <v>-2E-3</v>
      </c>
      <c r="F184" s="33">
        <v>0.73</v>
      </c>
      <c r="G184" s="33">
        <v>63</v>
      </c>
      <c r="H184" s="36">
        <v>336.06959999999998</v>
      </c>
      <c r="I184" s="33">
        <v>11.49</v>
      </c>
      <c r="J184" s="33">
        <v>75.56</v>
      </c>
      <c r="K184" s="33">
        <v>7.31</v>
      </c>
    </row>
    <row r="185" spans="1:11" x14ac:dyDescent="0.35">
      <c r="A185" s="32">
        <v>0.39</v>
      </c>
      <c r="B185" s="33">
        <v>7.6</v>
      </c>
      <c r="C185" s="33">
        <v>1.772</v>
      </c>
      <c r="D185" s="33">
        <v>0.126</v>
      </c>
      <c r="E185" s="33">
        <v>-2E-3</v>
      </c>
      <c r="F185" s="33">
        <v>1</v>
      </c>
      <c r="G185" s="33">
        <v>79</v>
      </c>
      <c r="H185" s="36">
        <v>263.584</v>
      </c>
      <c r="I185" s="33">
        <v>13.37</v>
      </c>
      <c r="J185" s="33">
        <v>70.86</v>
      </c>
      <c r="K185" s="33">
        <v>10.61</v>
      </c>
    </row>
    <row r="186" spans="1:11" x14ac:dyDescent="0.35">
      <c r="A186" s="32">
        <v>0.43</v>
      </c>
      <c r="B186" s="33">
        <v>7.5</v>
      </c>
      <c r="C186" s="33">
        <v>1.75</v>
      </c>
      <c r="D186" s="33">
        <v>0.14199999999999999</v>
      </c>
      <c r="E186" s="33">
        <v>-1E-3</v>
      </c>
      <c r="F186" s="33">
        <v>1.1499999999999999</v>
      </c>
      <c r="G186" s="33">
        <v>82</v>
      </c>
      <c r="H186" s="36">
        <v>311.35859999999997</v>
      </c>
      <c r="I186" s="33">
        <v>11.45</v>
      </c>
      <c r="J186" s="33">
        <v>75.510000000000005</v>
      </c>
      <c r="K186" s="33">
        <v>8.27</v>
      </c>
    </row>
    <row r="187" spans="1:11" x14ac:dyDescent="0.35">
      <c r="A187" s="32">
        <v>0.33</v>
      </c>
      <c r="B187" s="33">
        <v>8.1</v>
      </c>
      <c r="C187" s="33">
        <v>1.827</v>
      </c>
      <c r="D187" s="33">
        <v>0.13100000000000001</v>
      </c>
      <c r="E187" s="33">
        <v>-3.0000000000000001E-3</v>
      </c>
      <c r="F187" s="33">
        <v>0.68</v>
      </c>
      <c r="G187" s="33">
        <v>67</v>
      </c>
      <c r="H187" s="36">
        <v>308.88749999999999</v>
      </c>
      <c r="I187" s="33">
        <v>10.67</v>
      </c>
      <c r="J187" s="33">
        <v>76.22</v>
      </c>
      <c r="K187" s="33">
        <v>7.41</v>
      </c>
    </row>
    <row r="188" spans="1:11" x14ac:dyDescent="0.35">
      <c r="A188" s="32">
        <v>0.25</v>
      </c>
      <c r="B188" s="33">
        <v>7.1</v>
      </c>
      <c r="C188" s="33">
        <v>1.8480000000000001</v>
      </c>
      <c r="D188" s="33">
        <v>0.13</v>
      </c>
      <c r="E188" s="33">
        <v>-5.0000000000000001E-3</v>
      </c>
      <c r="F188" s="33">
        <v>0.45</v>
      </c>
      <c r="G188" s="33">
        <v>72</v>
      </c>
      <c r="H188" s="36">
        <v>361.60429999999997</v>
      </c>
      <c r="I188" s="33">
        <v>11.01</v>
      </c>
      <c r="J188" s="33">
        <v>76.91</v>
      </c>
      <c r="K188" s="33">
        <v>6.06</v>
      </c>
    </row>
    <row r="189" spans="1:11" x14ac:dyDescent="0.35">
      <c r="A189" s="32">
        <v>0.35</v>
      </c>
      <c r="B189" s="33">
        <v>6.5</v>
      </c>
      <c r="C189" s="33">
        <v>1.776</v>
      </c>
      <c r="D189" s="33">
        <v>0.13800000000000001</v>
      </c>
      <c r="E189" s="33">
        <v>-2E-3</v>
      </c>
      <c r="F189" s="33">
        <v>1.01</v>
      </c>
      <c r="G189" s="33">
        <v>86</v>
      </c>
      <c r="H189" s="36">
        <v>308.88749999999999</v>
      </c>
      <c r="I189" s="33">
        <v>11.67</v>
      </c>
      <c r="J189" s="33">
        <v>75.13</v>
      </c>
      <c r="K189" s="33">
        <v>8.43</v>
      </c>
    </row>
    <row r="190" spans="1:11" x14ac:dyDescent="0.35">
      <c r="A190" s="32">
        <v>0.23</v>
      </c>
      <c r="B190" s="33">
        <v>7.4</v>
      </c>
      <c r="C190" s="33">
        <v>1.89</v>
      </c>
      <c r="D190" s="33">
        <v>0.13200000000000001</v>
      </c>
      <c r="E190" s="33">
        <v>-4.0000000000000001E-3</v>
      </c>
      <c r="F190" s="33">
        <v>0.61</v>
      </c>
      <c r="G190" s="33">
        <v>68</v>
      </c>
      <c r="H190" s="36">
        <v>311.35859999999997</v>
      </c>
      <c r="I190" s="33">
        <v>11.01</v>
      </c>
      <c r="J190" s="33">
        <v>76.64</v>
      </c>
      <c r="K190" s="33">
        <v>6.27</v>
      </c>
    </row>
    <row r="191" spans="1:11" x14ac:dyDescent="0.35">
      <c r="A191" s="32">
        <v>0.25</v>
      </c>
      <c r="B191" s="33">
        <v>7.5</v>
      </c>
      <c r="C191" s="33">
        <v>1.827</v>
      </c>
      <c r="D191" s="33">
        <v>0.13100000000000001</v>
      </c>
      <c r="E191" s="33">
        <v>-3.0000000000000001E-3</v>
      </c>
      <c r="F191" s="33">
        <v>0.9</v>
      </c>
      <c r="G191" s="33">
        <v>67</v>
      </c>
      <c r="H191" s="36">
        <v>327.83260000000001</v>
      </c>
      <c r="I191" s="33">
        <v>11.43</v>
      </c>
      <c r="J191" s="33">
        <v>75.81</v>
      </c>
      <c r="K191" s="33">
        <v>7.63</v>
      </c>
    </row>
    <row r="192" spans="1:11" x14ac:dyDescent="0.35">
      <c r="A192" s="32">
        <v>0.32</v>
      </c>
      <c r="B192" s="33">
        <v>9.3000000000000007</v>
      </c>
      <c r="C192" s="33">
        <v>1.976</v>
      </c>
      <c r="D192" s="33">
        <v>0.14499999999999999</v>
      </c>
      <c r="E192" s="33">
        <v>-3.0000000000000001E-3</v>
      </c>
      <c r="F192" s="33">
        <v>0.86</v>
      </c>
      <c r="G192" s="33">
        <v>58</v>
      </c>
      <c r="H192" s="36">
        <v>283.3528</v>
      </c>
      <c r="I192" s="33">
        <v>11.02</v>
      </c>
      <c r="J192" s="33">
        <v>76.86</v>
      </c>
      <c r="K192" s="33">
        <v>6.61</v>
      </c>
    </row>
    <row r="193" spans="1:11" x14ac:dyDescent="0.35">
      <c r="A193" s="32">
        <v>0.34</v>
      </c>
      <c r="B193" s="33">
        <v>8.5</v>
      </c>
      <c r="C193" s="33">
        <v>1.8740000000000001</v>
      </c>
      <c r="D193" s="33">
        <v>0.13600000000000001</v>
      </c>
      <c r="E193" s="33">
        <v>-3.0000000000000001E-3</v>
      </c>
      <c r="F193" s="33">
        <v>0.7</v>
      </c>
      <c r="G193" s="33">
        <v>67</v>
      </c>
      <c r="H193" s="36">
        <v>297.35570000000001</v>
      </c>
      <c r="I193" s="33">
        <v>10.67</v>
      </c>
      <c r="J193" s="33">
        <v>76.28</v>
      </c>
      <c r="K193" s="33">
        <v>7.36</v>
      </c>
    </row>
    <row r="194" spans="1:11" x14ac:dyDescent="0.35">
      <c r="A194" s="32">
        <v>0.35</v>
      </c>
      <c r="B194" s="33">
        <v>8.3000000000000007</v>
      </c>
      <c r="C194" s="33">
        <v>1.903</v>
      </c>
      <c r="D194" s="33">
        <v>0.13100000000000001</v>
      </c>
      <c r="E194" s="33">
        <v>-3.0000000000000001E-3</v>
      </c>
      <c r="F194" s="33">
        <v>0.67</v>
      </c>
      <c r="G194" s="33">
        <v>69</v>
      </c>
      <c r="H194" s="36">
        <v>272.6447</v>
      </c>
      <c r="I194" s="33">
        <v>10.71</v>
      </c>
      <c r="J194" s="33">
        <v>75.849999999999994</v>
      </c>
      <c r="K194" s="33">
        <v>7.69</v>
      </c>
    </row>
    <row r="195" spans="1:11" x14ac:dyDescent="0.35">
      <c r="A195" s="32">
        <v>0.2</v>
      </c>
      <c r="B195" s="33">
        <v>5.9</v>
      </c>
      <c r="C195" s="33">
        <v>2.052</v>
      </c>
      <c r="D195" s="33">
        <v>0.155</v>
      </c>
      <c r="E195" s="33">
        <v>-2E-3</v>
      </c>
      <c r="F195" s="33">
        <v>1.08</v>
      </c>
      <c r="G195" s="33">
        <v>71</v>
      </c>
      <c r="H195" s="36">
        <v>374.7835</v>
      </c>
      <c r="I195" s="33">
        <v>9.59</v>
      </c>
      <c r="J195" s="33">
        <v>78.42</v>
      </c>
      <c r="K195" s="33">
        <v>7.15</v>
      </c>
    </row>
    <row r="196" spans="1:11" x14ac:dyDescent="0.35">
      <c r="A196" s="32">
        <v>0.3</v>
      </c>
      <c r="B196" s="33">
        <v>7.6</v>
      </c>
      <c r="C196" s="33">
        <v>1.98</v>
      </c>
      <c r="D196" s="33">
        <v>0.13800000000000001</v>
      </c>
      <c r="E196" s="33">
        <v>-4.0000000000000001E-3</v>
      </c>
      <c r="F196" s="33">
        <v>0.66</v>
      </c>
      <c r="G196" s="33">
        <v>61</v>
      </c>
      <c r="H196" s="36">
        <v>331.9511</v>
      </c>
      <c r="I196" s="33">
        <v>10.45</v>
      </c>
      <c r="J196" s="33">
        <v>76.62</v>
      </c>
      <c r="K196" s="33">
        <v>7.11</v>
      </c>
    </row>
    <row r="197" spans="1:11" x14ac:dyDescent="0.35">
      <c r="A197" s="32">
        <v>0.37</v>
      </c>
      <c r="B197" s="33">
        <v>9.4</v>
      </c>
      <c r="C197" s="33">
        <v>1.8959999999999999</v>
      </c>
      <c r="D197" s="33">
        <v>0.13200000000000001</v>
      </c>
      <c r="E197" s="33">
        <v>-4.0000000000000001E-3</v>
      </c>
      <c r="F197" s="33">
        <v>0.72</v>
      </c>
      <c r="G197" s="33">
        <v>63</v>
      </c>
      <c r="H197" s="36">
        <v>306.41640000000001</v>
      </c>
      <c r="I197" s="33">
        <v>10.77</v>
      </c>
      <c r="J197" s="33">
        <v>76.44</v>
      </c>
      <c r="K197" s="33">
        <v>7</v>
      </c>
    </row>
    <row r="198" spans="1:11" x14ac:dyDescent="0.35">
      <c r="A198" s="32">
        <v>0.39</v>
      </c>
      <c r="B198" s="33">
        <v>5</v>
      </c>
      <c r="C198" s="33">
        <v>1.7450000000000001</v>
      </c>
      <c r="D198" s="33">
        <v>0.14399999999999999</v>
      </c>
      <c r="E198" s="33">
        <v>-1E-3</v>
      </c>
      <c r="F198" s="33">
        <v>1.17</v>
      </c>
      <c r="G198" s="33">
        <v>90</v>
      </c>
      <c r="H198" s="36">
        <v>353.3673</v>
      </c>
      <c r="I198" s="33">
        <v>11.47</v>
      </c>
      <c r="J198" s="33">
        <v>75.25</v>
      </c>
      <c r="K198" s="33">
        <v>8.5399999999999991</v>
      </c>
    </row>
    <row r="199" spans="1:11" x14ac:dyDescent="0.35">
      <c r="A199" s="32">
        <v>0.26</v>
      </c>
      <c r="B199" s="33">
        <v>5</v>
      </c>
      <c r="C199" s="33">
        <v>1.5049999999999999</v>
      </c>
      <c r="D199" s="33">
        <v>0.1</v>
      </c>
      <c r="E199" s="33">
        <v>-1E-3</v>
      </c>
      <c r="F199" s="33">
        <v>0.79</v>
      </c>
      <c r="G199" s="33">
        <v>96</v>
      </c>
      <c r="H199" s="36">
        <v>159.7978</v>
      </c>
      <c r="I199" s="33">
        <v>10.119999999999999</v>
      </c>
      <c r="J199" s="33">
        <v>74.510000000000005</v>
      </c>
      <c r="K199" s="33">
        <v>10.19</v>
      </c>
    </row>
    <row r="200" spans="1:11" x14ac:dyDescent="0.35">
      <c r="A200" s="32">
        <v>0.27</v>
      </c>
      <c r="B200" s="33">
        <v>8.5</v>
      </c>
      <c r="C200" s="33">
        <v>1.9990000000000001</v>
      </c>
      <c r="D200" s="33">
        <v>0.14099999999999999</v>
      </c>
      <c r="E200" s="33">
        <v>-3.0000000000000001E-3</v>
      </c>
      <c r="F200" s="33">
        <v>0.78</v>
      </c>
      <c r="G200" s="33">
        <v>60</v>
      </c>
      <c r="H200" s="36">
        <v>281.7054</v>
      </c>
      <c r="I200" s="33">
        <v>11.85</v>
      </c>
      <c r="J200" s="33">
        <v>75.03</v>
      </c>
      <c r="K200" s="33">
        <v>7.42</v>
      </c>
    </row>
    <row r="201" spans="1:11" x14ac:dyDescent="0.35">
      <c r="A201" s="32">
        <v>0.3</v>
      </c>
      <c r="B201" s="33">
        <v>8.3000000000000007</v>
      </c>
      <c r="C201" s="33">
        <v>2.0499999999999998</v>
      </c>
      <c r="D201" s="33">
        <v>0.14699999999999999</v>
      </c>
      <c r="E201" s="33">
        <v>-4.0000000000000001E-3</v>
      </c>
      <c r="F201" s="33">
        <v>0.7</v>
      </c>
      <c r="G201" s="33">
        <v>57</v>
      </c>
      <c r="H201" s="36">
        <v>311.35859999999997</v>
      </c>
      <c r="I201" s="33">
        <v>10.5</v>
      </c>
      <c r="J201" s="33">
        <v>76.58</v>
      </c>
      <c r="K201" s="33">
        <v>7.08</v>
      </c>
    </row>
    <row r="202" spans="1:11" x14ac:dyDescent="0.35">
      <c r="A202" s="32">
        <v>0.3</v>
      </c>
      <c r="B202" s="33">
        <v>5</v>
      </c>
      <c r="C202" s="33">
        <v>1.577</v>
      </c>
      <c r="D202" s="33">
        <v>0.125</v>
      </c>
      <c r="E202" s="33">
        <v>-2E-3</v>
      </c>
      <c r="F202" s="33">
        <v>0.96</v>
      </c>
      <c r="G202" s="33">
        <v>91</v>
      </c>
      <c r="H202" s="36">
        <v>303.1216</v>
      </c>
      <c r="I202" s="33">
        <v>11.34</v>
      </c>
      <c r="J202" s="33">
        <v>76.040000000000006</v>
      </c>
      <c r="K202" s="33">
        <v>8</v>
      </c>
    </row>
    <row r="203" spans="1:11" x14ac:dyDescent="0.35">
      <c r="A203" s="32">
        <v>0.31</v>
      </c>
      <c r="B203" s="33">
        <v>6</v>
      </c>
      <c r="C203" s="33">
        <v>1.841</v>
      </c>
      <c r="D203" s="33">
        <v>0.13700000000000001</v>
      </c>
      <c r="E203" s="33">
        <v>-5.0000000000000001E-3</v>
      </c>
      <c r="F203" s="33">
        <v>0.51</v>
      </c>
      <c r="G203" s="33">
        <v>65</v>
      </c>
      <c r="H203" s="36">
        <v>464.5668</v>
      </c>
      <c r="I203" s="33">
        <v>10.76</v>
      </c>
      <c r="J203" s="33">
        <v>76.69</v>
      </c>
      <c r="K203" s="33">
        <v>6.62</v>
      </c>
    </row>
    <row r="204" spans="1:11" x14ac:dyDescent="0.35">
      <c r="A204" s="32">
        <v>0.4</v>
      </c>
      <c r="B204" s="33">
        <v>8.5</v>
      </c>
      <c r="C204" s="33">
        <v>1.861</v>
      </c>
      <c r="D204" s="33">
        <v>0.11700000000000001</v>
      </c>
      <c r="E204" s="33">
        <v>-2E-3</v>
      </c>
      <c r="F204" s="33">
        <v>0.54</v>
      </c>
      <c r="G204" s="33">
        <v>46</v>
      </c>
      <c r="H204" s="36">
        <v>199.33539999999999</v>
      </c>
      <c r="I204" s="33">
        <v>11.42</v>
      </c>
      <c r="J204" s="33">
        <v>76.41</v>
      </c>
      <c r="K204" s="33">
        <v>6.41</v>
      </c>
    </row>
    <row r="205" spans="1:11" x14ac:dyDescent="0.35">
      <c r="A205" s="32">
        <v>0.36</v>
      </c>
      <c r="B205" s="33">
        <v>6.3</v>
      </c>
      <c r="C205" s="33">
        <v>1.893</v>
      </c>
      <c r="D205" s="33">
        <v>0.13600000000000001</v>
      </c>
      <c r="E205" s="33">
        <v>-5.0000000000000001E-3</v>
      </c>
      <c r="F205" s="33">
        <v>0.67</v>
      </c>
      <c r="G205" s="33">
        <v>53</v>
      </c>
      <c r="H205" s="36">
        <v>308.88749999999999</v>
      </c>
      <c r="I205" s="33">
        <v>10.01</v>
      </c>
      <c r="J205" s="33">
        <v>76.739999999999995</v>
      </c>
      <c r="K205" s="33">
        <v>7.34</v>
      </c>
    </row>
    <row r="206" spans="1:11" x14ac:dyDescent="0.35">
      <c r="A206" s="32">
        <v>0.31</v>
      </c>
      <c r="B206" s="33">
        <v>7.8</v>
      </c>
      <c r="C206" s="33">
        <v>1.9379999999999999</v>
      </c>
      <c r="D206" s="33">
        <v>0.14199999999999999</v>
      </c>
      <c r="E206" s="33">
        <v>-4.0000000000000001E-3</v>
      </c>
      <c r="F206" s="33">
        <v>0.71</v>
      </c>
      <c r="G206" s="33">
        <v>57</v>
      </c>
      <c r="H206" s="36">
        <v>359.95690000000002</v>
      </c>
      <c r="I206" s="33">
        <v>10.69</v>
      </c>
      <c r="J206" s="33">
        <v>76.400000000000006</v>
      </c>
      <c r="K206" s="33">
        <v>7.05</v>
      </c>
    </row>
    <row r="207" spans="1:11" x14ac:dyDescent="0.35">
      <c r="A207" s="32">
        <v>0.28000000000000003</v>
      </c>
      <c r="B207" s="33">
        <v>5.7</v>
      </c>
      <c r="C207" s="33">
        <v>1.4670000000000001</v>
      </c>
      <c r="D207" s="33">
        <v>0.105</v>
      </c>
      <c r="E207" s="33">
        <v>-1E-3</v>
      </c>
      <c r="F207" s="33">
        <v>0.75</v>
      </c>
      <c r="G207" s="33">
        <v>90</v>
      </c>
      <c r="H207" s="36">
        <v>168.03479999999999</v>
      </c>
      <c r="I207" s="33">
        <v>10.15</v>
      </c>
      <c r="J207" s="33">
        <v>74.5</v>
      </c>
      <c r="K207" s="33">
        <v>10.18</v>
      </c>
    </row>
    <row r="208" spans="1:11" x14ac:dyDescent="0.35">
      <c r="A208" s="32">
        <v>0.43</v>
      </c>
      <c r="B208" s="33">
        <v>6.8</v>
      </c>
      <c r="C208" s="33">
        <v>1.649</v>
      </c>
      <c r="D208" s="33">
        <v>0.13100000000000001</v>
      </c>
      <c r="E208" s="33">
        <v>-3.0000000000000001E-3</v>
      </c>
      <c r="F208" s="33">
        <v>1.06</v>
      </c>
      <c r="G208" s="33">
        <v>89</v>
      </c>
      <c r="H208" s="36">
        <v>314.65339999999998</v>
      </c>
      <c r="I208" s="33">
        <v>12.66</v>
      </c>
      <c r="J208" s="33">
        <v>75.73</v>
      </c>
      <c r="K208" s="33">
        <v>6.04</v>
      </c>
    </row>
    <row r="209" spans="1:11" x14ac:dyDescent="0.35">
      <c r="A209" s="32">
        <v>0.28999999999999998</v>
      </c>
      <c r="B209" s="33">
        <v>8.6</v>
      </c>
      <c r="C209" s="33">
        <v>1.994</v>
      </c>
      <c r="D209" s="33">
        <v>0.14099999999999999</v>
      </c>
      <c r="E209" s="33">
        <v>-5.0000000000000001E-3</v>
      </c>
      <c r="F209" s="33">
        <v>0.71</v>
      </c>
      <c r="G209" s="33">
        <v>53</v>
      </c>
      <c r="H209" s="36">
        <v>329.48</v>
      </c>
      <c r="I209" s="33">
        <v>10.71</v>
      </c>
      <c r="J209" s="33">
        <v>76.400000000000006</v>
      </c>
      <c r="K209" s="33">
        <v>7.12</v>
      </c>
    </row>
    <row r="210" spans="1:11" x14ac:dyDescent="0.35">
      <c r="A210" s="32">
        <v>0.31</v>
      </c>
      <c r="B210" s="33">
        <v>8.6</v>
      </c>
      <c r="C210" s="33">
        <v>1.9870000000000001</v>
      </c>
      <c r="D210" s="33">
        <v>0.13900000000000001</v>
      </c>
      <c r="E210" s="33">
        <v>-4.0000000000000001E-3</v>
      </c>
      <c r="F210" s="33">
        <v>0.73</v>
      </c>
      <c r="G210" s="33">
        <v>57</v>
      </c>
      <c r="H210" s="36">
        <v>330.30369999999999</v>
      </c>
      <c r="I210" s="33">
        <v>10.72</v>
      </c>
      <c r="J210" s="33">
        <v>76.400000000000006</v>
      </c>
      <c r="K210" s="33">
        <v>7.1</v>
      </c>
    </row>
    <row r="211" spans="1:11" x14ac:dyDescent="0.35">
      <c r="A211" s="32">
        <v>0.28999999999999998</v>
      </c>
      <c r="B211" s="33">
        <v>6</v>
      </c>
      <c r="C211" s="33">
        <v>1.829</v>
      </c>
      <c r="D211" s="33">
        <v>0.155</v>
      </c>
      <c r="E211" s="33">
        <v>-6.0000000000000001E-3</v>
      </c>
      <c r="F211" s="33">
        <v>0.53</v>
      </c>
      <c r="G211" s="33">
        <v>65</v>
      </c>
      <c r="H211" s="36">
        <v>466.21420000000001</v>
      </c>
      <c r="I211" s="33">
        <v>10.8</v>
      </c>
      <c r="J211" s="33">
        <v>76.67</v>
      </c>
      <c r="K211" s="33">
        <v>6.63</v>
      </c>
    </row>
    <row r="212" spans="1:11" x14ac:dyDescent="0.35">
      <c r="A212" s="32">
        <v>0.31</v>
      </c>
      <c r="B212" s="33">
        <v>7</v>
      </c>
      <c r="C212" s="33">
        <v>1.905</v>
      </c>
      <c r="D212" s="33">
        <v>0.13900000000000001</v>
      </c>
      <c r="E212" s="33">
        <v>-5.0000000000000001E-3</v>
      </c>
      <c r="F212" s="33">
        <v>0.56999999999999995</v>
      </c>
      <c r="G212" s="33">
        <v>49</v>
      </c>
      <c r="H212" s="36">
        <v>326.18520000000001</v>
      </c>
      <c r="I212" s="33">
        <v>9.7799999999999994</v>
      </c>
      <c r="J212" s="33">
        <v>76.88</v>
      </c>
      <c r="K212" s="33">
        <v>7.4</v>
      </c>
    </row>
    <row r="213" spans="1:11" x14ac:dyDescent="0.35">
      <c r="A213" s="32">
        <v>0.36</v>
      </c>
      <c r="B213" s="33">
        <v>9</v>
      </c>
      <c r="C213" s="33">
        <v>1.9470000000000001</v>
      </c>
      <c r="D213" s="33">
        <v>0.13500000000000001</v>
      </c>
      <c r="E213" s="33">
        <v>-4.0000000000000001E-3</v>
      </c>
      <c r="F213" s="33">
        <v>0.81</v>
      </c>
      <c r="G213" s="33">
        <v>53</v>
      </c>
      <c r="H213" s="36">
        <v>279.23430000000002</v>
      </c>
      <c r="I213" s="33">
        <v>10.98</v>
      </c>
      <c r="J213" s="33">
        <v>76.11</v>
      </c>
      <c r="K213" s="33">
        <v>7.29</v>
      </c>
    </row>
    <row r="214" spans="1:11" x14ac:dyDescent="0.35">
      <c r="A214" s="32">
        <v>0.3</v>
      </c>
      <c r="B214" s="33">
        <v>6.1</v>
      </c>
      <c r="C214" s="33">
        <v>1.8149999999999999</v>
      </c>
      <c r="D214" s="33">
        <v>0.14000000000000001</v>
      </c>
      <c r="E214" s="33">
        <v>-6.0000000000000001E-3</v>
      </c>
      <c r="F214" s="33">
        <v>0.54</v>
      </c>
      <c r="G214" s="33">
        <v>70</v>
      </c>
      <c r="H214" s="36">
        <v>529</v>
      </c>
      <c r="I214" s="33">
        <v>10.8</v>
      </c>
      <c r="J214" s="33">
        <v>76.55</v>
      </c>
      <c r="K214" s="33">
        <v>6.64</v>
      </c>
    </row>
    <row r="215" spans="1:11" x14ac:dyDescent="0.35">
      <c r="A215" s="32">
        <v>0.28999999999999998</v>
      </c>
      <c r="B215" s="33">
        <v>9.1</v>
      </c>
      <c r="C215" s="33">
        <v>2.0339999999999998</v>
      </c>
      <c r="D215" s="33">
        <v>0.158</v>
      </c>
      <c r="E215" s="33">
        <v>-3.0000000000000001E-3</v>
      </c>
      <c r="F215" s="33">
        <v>1.17</v>
      </c>
      <c r="G215" s="33">
        <v>58</v>
      </c>
      <c r="H215" s="36">
        <v>223</v>
      </c>
      <c r="I215" s="33">
        <v>11.87</v>
      </c>
      <c r="J215" s="33">
        <v>75.97</v>
      </c>
      <c r="K215" s="33">
        <v>6.54</v>
      </c>
    </row>
    <row r="216" spans="1:11" ht="15" thickBot="1" x14ac:dyDescent="0.4">
      <c r="A216" s="37">
        <v>0.3</v>
      </c>
      <c r="B216" s="38">
        <v>8.5</v>
      </c>
      <c r="C216" s="38">
        <v>1.9850000000000001</v>
      </c>
      <c r="D216" s="38">
        <v>0.13700000000000001</v>
      </c>
      <c r="E216" s="38">
        <v>-3.0000000000000001E-3</v>
      </c>
      <c r="F216" s="38">
        <v>0.91</v>
      </c>
      <c r="G216" s="38">
        <v>52</v>
      </c>
      <c r="H216" s="39">
        <v>257.81810000000002</v>
      </c>
      <c r="I216" s="38">
        <v>11.31</v>
      </c>
      <c r="J216" s="38">
        <v>76.209999999999994</v>
      </c>
      <c r="K216" s="38">
        <v>6.85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7A897-5FB9-4853-ABC5-0E5CFC875934}">
  <dimension ref="A3:D25"/>
  <sheetViews>
    <sheetView workbookViewId="0">
      <selection activeCell="F13" sqref="F13"/>
    </sheetView>
  </sheetViews>
  <sheetFormatPr defaultRowHeight="14.5" x14ac:dyDescent="0.35"/>
  <cols>
    <col min="1" max="1" width="12.36328125" bestFit="1" customWidth="1"/>
    <col min="2" max="3" width="9.6328125" bestFit="1" customWidth="1"/>
    <col min="4" max="4" width="9.7265625" bestFit="1" customWidth="1"/>
  </cols>
  <sheetData>
    <row r="3" spans="1:4" x14ac:dyDescent="0.35">
      <c r="A3" s="54" t="s">
        <v>355</v>
      </c>
      <c r="B3" t="s">
        <v>359</v>
      </c>
      <c r="C3" t="s">
        <v>357</v>
      </c>
      <c r="D3" t="s">
        <v>358</v>
      </c>
    </row>
    <row r="4" spans="1:4" x14ac:dyDescent="0.35">
      <c r="A4" s="55" t="s">
        <v>343</v>
      </c>
      <c r="B4" s="57">
        <v>195</v>
      </c>
      <c r="C4" s="57">
        <v>195</v>
      </c>
      <c r="D4" s="57">
        <v>195</v>
      </c>
    </row>
    <row r="5" spans="1:4" x14ac:dyDescent="0.35">
      <c r="A5" s="56" t="s">
        <v>347</v>
      </c>
      <c r="B5" s="57">
        <v>2</v>
      </c>
      <c r="C5" s="57">
        <v>2</v>
      </c>
      <c r="D5" s="57">
        <v>2</v>
      </c>
    </row>
    <row r="6" spans="1:4" x14ac:dyDescent="0.35">
      <c r="A6" s="69" t="s">
        <v>352</v>
      </c>
      <c r="B6" s="57">
        <v>2</v>
      </c>
      <c r="C6" s="57">
        <v>2</v>
      </c>
      <c r="D6" s="57">
        <v>2</v>
      </c>
    </row>
    <row r="7" spans="1:4" x14ac:dyDescent="0.35">
      <c r="A7" s="56" t="s">
        <v>348</v>
      </c>
      <c r="B7" s="57">
        <v>86</v>
      </c>
      <c r="C7" s="57">
        <v>86</v>
      </c>
      <c r="D7" s="57">
        <v>86</v>
      </c>
    </row>
    <row r="8" spans="1:4" x14ac:dyDescent="0.35">
      <c r="A8" s="69" t="s">
        <v>350</v>
      </c>
      <c r="B8" s="57">
        <v>21</v>
      </c>
      <c r="C8" s="57">
        <v>21</v>
      </c>
      <c r="D8" s="57">
        <v>21</v>
      </c>
    </row>
    <row r="9" spans="1:4" x14ac:dyDescent="0.35">
      <c r="A9" s="69" t="s">
        <v>351</v>
      </c>
      <c r="B9" s="57">
        <v>15</v>
      </c>
      <c r="C9" s="57">
        <v>15</v>
      </c>
      <c r="D9" s="57">
        <v>15</v>
      </c>
    </row>
    <row r="10" spans="1:4" x14ac:dyDescent="0.35">
      <c r="A10" s="69" t="s">
        <v>352</v>
      </c>
      <c r="B10" s="57">
        <v>48</v>
      </c>
      <c r="C10" s="57">
        <v>48</v>
      </c>
      <c r="D10" s="57">
        <v>48</v>
      </c>
    </row>
    <row r="11" spans="1:4" x14ac:dyDescent="0.35">
      <c r="A11" s="69" t="s">
        <v>353</v>
      </c>
      <c r="B11" s="57">
        <v>1</v>
      </c>
      <c r="C11" s="57">
        <v>1</v>
      </c>
      <c r="D11" s="57">
        <v>1</v>
      </c>
    </row>
    <row r="12" spans="1:4" x14ac:dyDescent="0.35">
      <c r="A12" s="69" t="s">
        <v>354</v>
      </c>
      <c r="B12" s="57">
        <v>1</v>
      </c>
      <c r="C12" s="57">
        <v>1</v>
      </c>
      <c r="D12" s="57">
        <v>1</v>
      </c>
    </row>
    <row r="13" spans="1:4" x14ac:dyDescent="0.35">
      <c r="A13" s="56" t="s">
        <v>349</v>
      </c>
      <c r="B13" s="57">
        <v>107</v>
      </c>
      <c r="C13" s="57">
        <v>107</v>
      </c>
      <c r="D13" s="57">
        <v>107</v>
      </c>
    </row>
    <row r="14" spans="1:4" x14ac:dyDescent="0.35">
      <c r="A14" s="69" t="s">
        <v>350</v>
      </c>
      <c r="B14" s="57">
        <v>87</v>
      </c>
      <c r="C14" s="57">
        <v>87</v>
      </c>
      <c r="D14" s="57">
        <v>87</v>
      </c>
    </row>
    <row r="15" spans="1:4" x14ac:dyDescent="0.35">
      <c r="A15" s="69" t="s">
        <v>351</v>
      </c>
      <c r="B15" s="57">
        <v>19</v>
      </c>
      <c r="C15" s="57">
        <v>19</v>
      </c>
      <c r="D15" s="57">
        <v>19</v>
      </c>
    </row>
    <row r="16" spans="1:4" x14ac:dyDescent="0.35">
      <c r="A16" s="69" t="s">
        <v>352</v>
      </c>
      <c r="B16" s="57">
        <v>1</v>
      </c>
      <c r="C16" s="57">
        <v>1</v>
      </c>
      <c r="D16" s="57">
        <v>1</v>
      </c>
    </row>
    <row r="17" spans="1:4" x14ac:dyDescent="0.35">
      <c r="A17" s="55" t="s">
        <v>344</v>
      </c>
      <c r="B17" s="57">
        <v>20</v>
      </c>
      <c r="C17" s="57">
        <v>20</v>
      </c>
      <c r="D17" s="57">
        <v>20</v>
      </c>
    </row>
    <row r="18" spans="1:4" x14ac:dyDescent="0.35">
      <c r="A18" s="56" t="s">
        <v>348</v>
      </c>
      <c r="B18" s="57">
        <v>12</v>
      </c>
      <c r="C18" s="57">
        <v>12</v>
      </c>
      <c r="D18" s="57">
        <v>12</v>
      </c>
    </row>
    <row r="19" spans="1:4" x14ac:dyDescent="0.35">
      <c r="A19" s="69" t="s">
        <v>350</v>
      </c>
      <c r="B19" s="57">
        <v>7</v>
      </c>
      <c r="C19" s="57">
        <v>7</v>
      </c>
      <c r="D19" s="57">
        <v>7</v>
      </c>
    </row>
    <row r="20" spans="1:4" x14ac:dyDescent="0.35">
      <c r="A20" s="69" t="s">
        <v>351</v>
      </c>
      <c r="B20" s="57">
        <v>3</v>
      </c>
      <c r="C20" s="57">
        <v>3</v>
      </c>
      <c r="D20" s="57">
        <v>3</v>
      </c>
    </row>
    <row r="21" spans="1:4" x14ac:dyDescent="0.35">
      <c r="A21" s="69" t="s">
        <v>352</v>
      </c>
      <c r="B21" s="57">
        <v>1</v>
      </c>
      <c r="C21" s="57">
        <v>1</v>
      </c>
      <c r="D21" s="57">
        <v>1</v>
      </c>
    </row>
    <row r="22" spans="1:4" x14ac:dyDescent="0.35">
      <c r="A22" s="69" t="s">
        <v>354</v>
      </c>
      <c r="B22" s="57">
        <v>1</v>
      </c>
      <c r="C22" s="57">
        <v>1</v>
      </c>
      <c r="D22" s="57">
        <v>1</v>
      </c>
    </row>
    <row r="23" spans="1:4" x14ac:dyDescent="0.35">
      <c r="A23" s="56" t="s">
        <v>349</v>
      </c>
      <c r="B23" s="57">
        <v>8</v>
      </c>
      <c r="C23" s="57">
        <v>8</v>
      </c>
      <c r="D23" s="57">
        <v>8</v>
      </c>
    </row>
    <row r="24" spans="1:4" x14ac:dyDescent="0.35">
      <c r="A24" s="69" t="s">
        <v>350</v>
      </c>
      <c r="B24" s="57">
        <v>8</v>
      </c>
      <c r="C24" s="57">
        <v>8</v>
      </c>
      <c r="D24" s="57">
        <v>8</v>
      </c>
    </row>
    <row r="25" spans="1:4" x14ac:dyDescent="0.35">
      <c r="A25" s="55" t="s">
        <v>356</v>
      </c>
      <c r="B25" s="57">
        <v>215</v>
      </c>
      <c r="C25" s="57">
        <v>215</v>
      </c>
      <c r="D25" s="57">
        <v>215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17FC8-50D1-4483-A82D-62493362B79C}">
  <dimension ref="A1:C216"/>
  <sheetViews>
    <sheetView workbookViewId="0">
      <selection sqref="A1:C216"/>
    </sheetView>
  </sheetViews>
  <sheetFormatPr defaultRowHeight="14.5" x14ac:dyDescent="0.35"/>
  <sheetData>
    <row r="1" spans="1:3" x14ac:dyDescent="0.35">
      <c r="A1" s="28" t="s">
        <v>327</v>
      </c>
      <c r="B1" s="29" t="s">
        <v>328</v>
      </c>
      <c r="C1" s="29" t="s">
        <v>329</v>
      </c>
    </row>
    <row r="2" spans="1:3" x14ac:dyDescent="0.35">
      <c r="A2" s="33" t="s">
        <v>343</v>
      </c>
      <c r="B2" s="33" t="s">
        <v>348</v>
      </c>
      <c r="C2" s="35" t="s">
        <v>350</v>
      </c>
    </row>
    <row r="3" spans="1:3" x14ac:dyDescent="0.35">
      <c r="A3" s="33" t="s">
        <v>343</v>
      </c>
      <c r="B3" s="33" t="s">
        <v>349</v>
      </c>
      <c r="C3" s="35" t="s">
        <v>350</v>
      </c>
    </row>
    <row r="4" spans="1:3" x14ac:dyDescent="0.35">
      <c r="A4" s="33" t="s">
        <v>343</v>
      </c>
      <c r="B4" s="33" t="s">
        <v>348</v>
      </c>
      <c r="C4" s="35" t="s">
        <v>351</v>
      </c>
    </row>
    <row r="5" spans="1:3" x14ac:dyDescent="0.35">
      <c r="A5" s="33" t="s">
        <v>343</v>
      </c>
      <c r="B5" s="33" t="s">
        <v>347</v>
      </c>
      <c r="C5" s="35" t="s">
        <v>352</v>
      </c>
    </row>
    <row r="6" spans="1:3" x14ac:dyDescent="0.35">
      <c r="A6" s="33" t="s">
        <v>343</v>
      </c>
      <c r="B6" s="33" t="s">
        <v>347</v>
      </c>
      <c r="C6" s="35" t="s">
        <v>352</v>
      </c>
    </row>
    <row r="7" spans="1:3" x14ac:dyDescent="0.35">
      <c r="A7" s="33" t="s">
        <v>343</v>
      </c>
      <c r="B7" s="33" t="s">
        <v>348</v>
      </c>
      <c r="C7" s="35" t="s">
        <v>350</v>
      </c>
    </row>
    <row r="8" spans="1:3" x14ac:dyDescent="0.35">
      <c r="A8" s="33" t="s">
        <v>343</v>
      </c>
      <c r="B8" s="33" t="s">
        <v>348</v>
      </c>
      <c r="C8" s="35" t="s">
        <v>350</v>
      </c>
    </row>
    <row r="9" spans="1:3" x14ac:dyDescent="0.35">
      <c r="A9" s="33" t="s">
        <v>343</v>
      </c>
      <c r="B9" s="33" t="s">
        <v>349</v>
      </c>
      <c r="C9" s="35" t="s">
        <v>350</v>
      </c>
    </row>
    <row r="10" spans="1:3" x14ac:dyDescent="0.35">
      <c r="A10" s="33" t="s">
        <v>343</v>
      </c>
      <c r="B10" s="33" t="s">
        <v>348</v>
      </c>
      <c r="C10" s="35" t="s">
        <v>350</v>
      </c>
    </row>
    <row r="11" spans="1:3" x14ac:dyDescent="0.35">
      <c r="A11" s="33" t="s">
        <v>343</v>
      </c>
      <c r="B11" s="33" t="s">
        <v>348</v>
      </c>
      <c r="C11" s="35" t="s">
        <v>350</v>
      </c>
    </row>
    <row r="12" spans="1:3" x14ac:dyDescent="0.35">
      <c r="A12" s="33" t="s">
        <v>343</v>
      </c>
      <c r="B12" s="33" t="s">
        <v>349</v>
      </c>
      <c r="C12" s="35" t="s">
        <v>350</v>
      </c>
    </row>
    <row r="13" spans="1:3" x14ac:dyDescent="0.35">
      <c r="A13" s="33" t="s">
        <v>343</v>
      </c>
      <c r="B13" s="33" t="s">
        <v>349</v>
      </c>
      <c r="C13" s="35" t="s">
        <v>350</v>
      </c>
    </row>
    <row r="14" spans="1:3" x14ac:dyDescent="0.35">
      <c r="A14" s="33" t="s">
        <v>343</v>
      </c>
      <c r="B14" s="33" t="s">
        <v>349</v>
      </c>
      <c r="C14" s="35" t="s">
        <v>350</v>
      </c>
    </row>
    <row r="15" spans="1:3" x14ac:dyDescent="0.35">
      <c r="A15" s="33" t="s">
        <v>343</v>
      </c>
      <c r="B15" s="33" t="s">
        <v>348</v>
      </c>
      <c r="C15" s="35" t="s">
        <v>352</v>
      </c>
    </row>
    <row r="16" spans="1:3" x14ac:dyDescent="0.35">
      <c r="A16" s="33" t="s">
        <v>343</v>
      </c>
      <c r="B16" s="33" t="s">
        <v>349</v>
      </c>
      <c r="C16" s="35" t="s">
        <v>350</v>
      </c>
    </row>
    <row r="17" spans="1:3" x14ac:dyDescent="0.35">
      <c r="A17" s="33" t="s">
        <v>343</v>
      </c>
      <c r="B17" s="33" t="s">
        <v>349</v>
      </c>
      <c r="C17" s="35" t="s">
        <v>350</v>
      </c>
    </row>
    <row r="18" spans="1:3" x14ac:dyDescent="0.35">
      <c r="A18" s="33" t="s">
        <v>343</v>
      </c>
      <c r="B18" s="33" t="s">
        <v>349</v>
      </c>
      <c r="C18" s="35" t="s">
        <v>350</v>
      </c>
    </row>
    <row r="19" spans="1:3" x14ac:dyDescent="0.35">
      <c r="A19" s="33" t="s">
        <v>343</v>
      </c>
      <c r="B19" s="33" t="s">
        <v>349</v>
      </c>
      <c r="C19" s="35" t="s">
        <v>351</v>
      </c>
    </row>
    <row r="20" spans="1:3" x14ac:dyDescent="0.35">
      <c r="A20" s="33" t="s">
        <v>343</v>
      </c>
      <c r="B20" s="33" t="s">
        <v>348</v>
      </c>
      <c r="C20" s="35" t="s">
        <v>352</v>
      </c>
    </row>
    <row r="21" spans="1:3" x14ac:dyDescent="0.35">
      <c r="A21" s="33" t="s">
        <v>343</v>
      </c>
      <c r="B21" s="33" t="s">
        <v>348</v>
      </c>
      <c r="C21" s="35" t="s">
        <v>352</v>
      </c>
    </row>
    <row r="22" spans="1:3" x14ac:dyDescent="0.35">
      <c r="A22" s="33" t="s">
        <v>343</v>
      </c>
      <c r="B22" s="33" t="s">
        <v>349</v>
      </c>
      <c r="C22" s="35" t="s">
        <v>351</v>
      </c>
    </row>
    <row r="23" spans="1:3" x14ac:dyDescent="0.35">
      <c r="A23" s="33" t="s">
        <v>343</v>
      </c>
      <c r="B23" s="33" t="s">
        <v>349</v>
      </c>
      <c r="C23" s="35" t="s">
        <v>350</v>
      </c>
    </row>
    <row r="24" spans="1:3" x14ac:dyDescent="0.35">
      <c r="A24" s="33" t="s">
        <v>343</v>
      </c>
      <c r="B24" s="33" t="s">
        <v>349</v>
      </c>
      <c r="C24" s="35" t="s">
        <v>350</v>
      </c>
    </row>
    <row r="25" spans="1:3" x14ac:dyDescent="0.35">
      <c r="A25" s="33" t="s">
        <v>343</v>
      </c>
      <c r="B25" s="33" t="s">
        <v>349</v>
      </c>
      <c r="C25" s="35" t="s">
        <v>351</v>
      </c>
    </row>
    <row r="26" spans="1:3" x14ac:dyDescent="0.35">
      <c r="A26" s="33" t="s">
        <v>343</v>
      </c>
      <c r="B26" s="33" t="s">
        <v>348</v>
      </c>
      <c r="C26" s="35" t="s">
        <v>350</v>
      </c>
    </row>
    <row r="27" spans="1:3" x14ac:dyDescent="0.35">
      <c r="A27" s="33" t="s">
        <v>343</v>
      </c>
      <c r="B27" s="33" t="s">
        <v>349</v>
      </c>
      <c r="C27" s="35" t="s">
        <v>350</v>
      </c>
    </row>
    <row r="28" spans="1:3" x14ac:dyDescent="0.35">
      <c r="A28" s="33" t="s">
        <v>343</v>
      </c>
      <c r="B28" s="33" t="s">
        <v>349</v>
      </c>
      <c r="C28" s="35" t="s">
        <v>350</v>
      </c>
    </row>
    <row r="29" spans="1:3" x14ac:dyDescent="0.35">
      <c r="A29" s="33" t="s">
        <v>343</v>
      </c>
      <c r="B29" s="33" t="s">
        <v>349</v>
      </c>
      <c r="C29" s="35" t="s">
        <v>350</v>
      </c>
    </row>
    <row r="30" spans="1:3" x14ac:dyDescent="0.35">
      <c r="A30" s="33" t="s">
        <v>343</v>
      </c>
      <c r="B30" s="33" t="s">
        <v>348</v>
      </c>
      <c r="C30" s="35" t="s">
        <v>352</v>
      </c>
    </row>
    <row r="31" spans="1:3" x14ac:dyDescent="0.35">
      <c r="A31" s="33" t="s">
        <v>343</v>
      </c>
      <c r="B31" s="33" t="s">
        <v>348</v>
      </c>
      <c r="C31" s="35" t="s">
        <v>352</v>
      </c>
    </row>
    <row r="32" spans="1:3" x14ac:dyDescent="0.35">
      <c r="A32" s="33" t="s">
        <v>343</v>
      </c>
      <c r="B32" s="33" t="s">
        <v>348</v>
      </c>
      <c r="C32" s="35" t="s">
        <v>350</v>
      </c>
    </row>
    <row r="33" spans="1:3" x14ac:dyDescent="0.35">
      <c r="A33" s="33" t="s">
        <v>343</v>
      </c>
      <c r="B33" s="33" t="s">
        <v>348</v>
      </c>
      <c r="C33" s="35" t="s">
        <v>350</v>
      </c>
    </row>
    <row r="34" spans="1:3" x14ac:dyDescent="0.35">
      <c r="A34" s="33" t="s">
        <v>343</v>
      </c>
      <c r="B34" s="33" t="s">
        <v>349</v>
      </c>
      <c r="C34" s="35" t="s">
        <v>350</v>
      </c>
    </row>
    <row r="35" spans="1:3" x14ac:dyDescent="0.35">
      <c r="A35" s="33" t="s">
        <v>343</v>
      </c>
      <c r="B35" s="33" t="s">
        <v>349</v>
      </c>
      <c r="C35" s="35" t="s">
        <v>350</v>
      </c>
    </row>
    <row r="36" spans="1:3" x14ac:dyDescent="0.35">
      <c r="A36" s="33" t="s">
        <v>343</v>
      </c>
      <c r="B36" s="33" t="s">
        <v>349</v>
      </c>
      <c r="C36" s="35" t="s">
        <v>350</v>
      </c>
    </row>
    <row r="37" spans="1:3" x14ac:dyDescent="0.35">
      <c r="A37" s="33" t="s">
        <v>343</v>
      </c>
      <c r="B37" s="33" t="s">
        <v>349</v>
      </c>
      <c r="C37" s="35" t="s">
        <v>350</v>
      </c>
    </row>
    <row r="38" spans="1:3" x14ac:dyDescent="0.35">
      <c r="A38" s="33" t="s">
        <v>343</v>
      </c>
      <c r="B38" s="33" t="s">
        <v>348</v>
      </c>
      <c r="C38" s="35" t="s">
        <v>352</v>
      </c>
    </row>
    <row r="39" spans="1:3" x14ac:dyDescent="0.35">
      <c r="A39" s="33" t="s">
        <v>343</v>
      </c>
      <c r="B39" s="33" t="s">
        <v>348</v>
      </c>
      <c r="C39" s="35" t="s">
        <v>352</v>
      </c>
    </row>
    <row r="40" spans="1:3" x14ac:dyDescent="0.35">
      <c r="A40" s="33" t="s">
        <v>343</v>
      </c>
      <c r="B40" s="33" t="s">
        <v>349</v>
      </c>
      <c r="C40" s="35" t="s">
        <v>350</v>
      </c>
    </row>
    <row r="41" spans="1:3" x14ac:dyDescent="0.35">
      <c r="A41" s="33" t="s">
        <v>343</v>
      </c>
      <c r="B41" s="33" t="s">
        <v>349</v>
      </c>
      <c r="C41" s="35" t="s">
        <v>350</v>
      </c>
    </row>
    <row r="42" spans="1:3" x14ac:dyDescent="0.35">
      <c r="A42" s="33" t="s">
        <v>343</v>
      </c>
      <c r="B42" s="33" t="s">
        <v>349</v>
      </c>
      <c r="C42" s="35" t="s">
        <v>350</v>
      </c>
    </row>
    <row r="43" spans="1:3" x14ac:dyDescent="0.35">
      <c r="A43" s="33" t="s">
        <v>343</v>
      </c>
      <c r="B43" s="33" t="s">
        <v>349</v>
      </c>
      <c r="C43" s="35" t="s">
        <v>350</v>
      </c>
    </row>
    <row r="44" spans="1:3" x14ac:dyDescent="0.35">
      <c r="A44" s="33" t="s">
        <v>343</v>
      </c>
      <c r="B44" s="33" t="s">
        <v>349</v>
      </c>
      <c r="C44" s="35" t="s">
        <v>350</v>
      </c>
    </row>
    <row r="45" spans="1:3" x14ac:dyDescent="0.35">
      <c r="A45" s="33" t="s">
        <v>343</v>
      </c>
      <c r="B45" s="33" t="s">
        <v>349</v>
      </c>
      <c r="C45" s="35" t="s">
        <v>350</v>
      </c>
    </row>
    <row r="46" spans="1:3" x14ac:dyDescent="0.35">
      <c r="A46" s="33" t="s">
        <v>343</v>
      </c>
      <c r="B46" s="33" t="s">
        <v>349</v>
      </c>
      <c r="C46" s="35" t="s">
        <v>350</v>
      </c>
    </row>
    <row r="47" spans="1:3" x14ac:dyDescent="0.35">
      <c r="A47" s="33" t="s">
        <v>343</v>
      </c>
      <c r="B47" s="33" t="s">
        <v>349</v>
      </c>
      <c r="C47" s="35" t="s">
        <v>351</v>
      </c>
    </row>
    <row r="48" spans="1:3" x14ac:dyDescent="0.35">
      <c r="A48" s="33" t="s">
        <v>343</v>
      </c>
      <c r="B48" s="33" t="s">
        <v>348</v>
      </c>
      <c r="C48" s="35" t="s">
        <v>352</v>
      </c>
    </row>
    <row r="49" spans="1:3" x14ac:dyDescent="0.35">
      <c r="A49" s="33" t="s">
        <v>343</v>
      </c>
      <c r="B49" s="33" t="s">
        <v>348</v>
      </c>
      <c r="C49" s="35" t="s">
        <v>352</v>
      </c>
    </row>
    <row r="50" spans="1:3" x14ac:dyDescent="0.35">
      <c r="A50" s="33" t="s">
        <v>343</v>
      </c>
      <c r="B50" s="33" t="s">
        <v>348</v>
      </c>
      <c r="C50" s="35" t="s">
        <v>352</v>
      </c>
    </row>
    <row r="51" spans="1:3" x14ac:dyDescent="0.35">
      <c r="A51" s="33" t="s">
        <v>343</v>
      </c>
      <c r="B51" s="33" t="s">
        <v>349</v>
      </c>
      <c r="C51" s="35" t="s">
        <v>350</v>
      </c>
    </row>
    <row r="52" spans="1:3" x14ac:dyDescent="0.35">
      <c r="A52" s="33" t="s">
        <v>343</v>
      </c>
      <c r="B52" s="33" t="s">
        <v>348</v>
      </c>
      <c r="C52" s="35" t="s">
        <v>352</v>
      </c>
    </row>
    <row r="53" spans="1:3" x14ac:dyDescent="0.35">
      <c r="A53" s="33" t="s">
        <v>343</v>
      </c>
      <c r="B53" s="33" t="s">
        <v>348</v>
      </c>
      <c r="C53" s="35" t="s">
        <v>352</v>
      </c>
    </row>
    <row r="54" spans="1:3" x14ac:dyDescent="0.35">
      <c r="A54" s="33" t="s">
        <v>343</v>
      </c>
      <c r="B54" s="33" t="s">
        <v>349</v>
      </c>
      <c r="C54" s="35" t="s">
        <v>350</v>
      </c>
    </row>
    <row r="55" spans="1:3" x14ac:dyDescent="0.35">
      <c r="A55" s="33" t="s">
        <v>343</v>
      </c>
      <c r="B55" s="33" t="s">
        <v>349</v>
      </c>
      <c r="C55" s="35" t="s">
        <v>350</v>
      </c>
    </row>
    <row r="56" spans="1:3" x14ac:dyDescent="0.35">
      <c r="A56" s="33" t="s">
        <v>343</v>
      </c>
      <c r="B56" s="33" t="s">
        <v>349</v>
      </c>
      <c r="C56" s="35" t="s">
        <v>351</v>
      </c>
    </row>
    <row r="57" spans="1:3" x14ac:dyDescent="0.35">
      <c r="A57" s="33" t="s">
        <v>343</v>
      </c>
      <c r="B57" s="33" t="s">
        <v>348</v>
      </c>
      <c r="C57" s="35" t="s">
        <v>352</v>
      </c>
    </row>
    <row r="58" spans="1:3" x14ac:dyDescent="0.35">
      <c r="A58" s="33" t="s">
        <v>343</v>
      </c>
      <c r="B58" s="33" t="s">
        <v>349</v>
      </c>
      <c r="C58" s="35" t="s">
        <v>350</v>
      </c>
    </row>
    <row r="59" spans="1:3" x14ac:dyDescent="0.35">
      <c r="A59" s="33" t="s">
        <v>343</v>
      </c>
      <c r="B59" s="33" t="s">
        <v>349</v>
      </c>
      <c r="C59" s="35" t="s">
        <v>350</v>
      </c>
    </row>
    <row r="60" spans="1:3" x14ac:dyDescent="0.35">
      <c r="A60" s="33" t="s">
        <v>343</v>
      </c>
      <c r="B60" s="33" t="s">
        <v>348</v>
      </c>
      <c r="C60" s="35" t="s">
        <v>352</v>
      </c>
    </row>
    <row r="61" spans="1:3" x14ac:dyDescent="0.35">
      <c r="A61" s="33" t="s">
        <v>343</v>
      </c>
      <c r="B61" s="33" t="s">
        <v>348</v>
      </c>
      <c r="C61" s="35" t="s">
        <v>352</v>
      </c>
    </row>
    <row r="62" spans="1:3" x14ac:dyDescent="0.35">
      <c r="A62" s="33" t="s">
        <v>343</v>
      </c>
      <c r="B62" s="33" t="s">
        <v>348</v>
      </c>
      <c r="C62" s="35" t="s">
        <v>352</v>
      </c>
    </row>
    <row r="63" spans="1:3" x14ac:dyDescent="0.35">
      <c r="A63" s="33" t="s">
        <v>343</v>
      </c>
      <c r="B63" s="33" t="s">
        <v>349</v>
      </c>
      <c r="C63" s="35" t="s">
        <v>350</v>
      </c>
    </row>
    <row r="64" spans="1:3" x14ac:dyDescent="0.35">
      <c r="A64" s="33" t="s">
        <v>343</v>
      </c>
      <c r="B64" s="33" t="s">
        <v>349</v>
      </c>
      <c r="C64" s="35" t="s">
        <v>350</v>
      </c>
    </row>
    <row r="65" spans="1:3" x14ac:dyDescent="0.35">
      <c r="A65" s="33" t="s">
        <v>343</v>
      </c>
      <c r="B65" s="33" t="s">
        <v>349</v>
      </c>
      <c r="C65" s="35" t="s">
        <v>350</v>
      </c>
    </row>
    <row r="66" spans="1:3" x14ac:dyDescent="0.35">
      <c r="A66" s="33" t="s">
        <v>343</v>
      </c>
      <c r="B66" s="33" t="s">
        <v>349</v>
      </c>
      <c r="C66" s="35" t="s">
        <v>350</v>
      </c>
    </row>
    <row r="67" spans="1:3" x14ac:dyDescent="0.35">
      <c r="A67" s="33" t="s">
        <v>343</v>
      </c>
      <c r="B67" s="33" t="s">
        <v>348</v>
      </c>
      <c r="C67" s="35" t="s">
        <v>350</v>
      </c>
    </row>
    <row r="68" spans="1:3" x14ac:dyDescent="0.35">
      <c r="A68" s="33" t="s">
        <v>343</v>
      </c>
      <c r="B68" s="33" t="s">
        <v>349</v>
      </c>
      <c r="C68" s="35" t="s">
        <v>350</v>
      </c>
    </row>
    <row r="69" spans="1:3" x14ac:dyDescent="0.35">
      <c r="A69" s="33" t="s">
        <v>343</v>
      </c>
      <c r="B69" s="33" t="s">
        <v>349</v>
      </c>
      <c r="C69" s="35" t="s">
        <v>350</v>
      </c>
    </row>
    <row r="70" spans="1:3" x14ac:dyDescent="0.35">
      <c r="A70" s="33" t="s">
        <v>343</v>
      </c>
      <c r="B70" s="33" t="s">
        <v>348</v>
      </c>
      <c r="C70" s="35" t="s">
        <v>352</v>
      </c>
    </row>
    <row r="71" spans="1:3" x14ac:dyDescent="0.35">
      <c r="A71" s="33" t="s">
        <v>343</v>
      </c>
      <c r="B71" s="33" t="s">
        <v>348</v>
      </c>
      <c r="C71" s="35" t="s">
        <v>352</v>
      </c>
    </row>
    <row r="72" spans="1:3" x14ac:dyDescent="0.35">
      <c r="A72" s="33" t="s">
        <v>343</v>
      </c>
      <c r="B72" s="33" t="s">
        <v>349</v>
      </c>
      <c r="C72" s="35" t="s">
        <v>350</v>
      </c>
    </row>
    <row r="73" spans="1:3" x14ac:dyDescent="0.35">
      <c r="A73" s="33" t="s">
        <v>343</v>
      </c>
      <c r="B73" s="33" t="s">
        <v>348</v>
      </c>
      <c r="C73" s="35" t="s">
        <v>350</v>
      </c>
    </row>
    <row r="74" spans="1:3" x14ac:dyDescent="0.35">
      <c r="A74" s="33" t="s">
        <v>343</v>
      </c>
      <c r="B74" s="33" t="s">
        <v>349</v>
      </c>
      <c r="C74" s="35" t="s">
        <v>350</v>
      </c>
    </row>
    <row r="75" spans="1:3" x14ac:dyDescent="0.35">
      <c r="A75" s="33" t="s">
        <v>343</v>
      </c>
      <c r="B75" s="33" t="s">
        <v>349</v>
      </c>
      <c r="C75" s="35" t="s">
        <v>351</v>
      </c>
    </row>
    <row r="76" spans="1:3" x14ac:dyDescent="0.35">
      <c r="A76" s="33" t="s">
        <v>343</v>
      </c>
      <c r="B76" s="33" t="s">
        <v>349</v>
      </c>
      <c r="C76" s="35" t="s">
        <v>350</v>
      </c>
    </row>
    <row r="77" spans="1:3" x14ac:dyDescent="0.35">
      <c r="A77" s="33" t="s">
        <v>343</v>
      </c>
      <c r="B77" s="33" t="s">
        <v>348</v>
      </c>
      <c r="C77" s="35" t="s">
        <v>352</v>
      </c>
    </row>
    <row r="78" spans="1:3" x14ac:dyDescent="0.35">
      <c r="A78" s="33" t="s">
        <v>343</v>
      </c>
      <c r="B78" s="33" t="s">
        <v>348</v>
      </c>
      <c r="C78" s="35" t="s">
        <v>352</v>
      </c>
    </row>
    <row r="79" spans="1:3" x14ac:dyDescent="0.35">
      <c r="A79" s="33" t="s">
        <v>343</v>
      </c>
      <c r="B79" s="33" t="s">
        <v>349</v>
      </c>
      <c r="C79" s="35" t="s">
        <v>350</v>
      </c>
    </row>
    <row r="80" spans="1:3" x14ac:dyDescent="0.35">
      <c r="A80" s="33" t="s">
        <v>343</v>
      </c>
      <c r="B80" s="33" t="s">
        <v>348</v>
      </c>
      <c r="C80" s="35" t="s">
        <v>352</v>
      </c>
    </row>
    <row r="81" spans="1:3" x14ac:dyDescent="0.35">
      <c r="A81" s="33" t="s">
        <v>343</v>
      </c>
      <c r="B81" s="33" t="s">
        <v>348</v>
      </c>
      <c r="C81" s="35" t="s">
        <v>350</v>
      </c>
    </row>
    <row r="82" spans="1:3" x14ac:dyDescent="0.35">
      <c r="A82" s="33" t="s">
        <v>343</v>
      </c>
      <c r="B82" s="33" t="s">
        <v>349</v>
      </c>
      <c r="C82" s="35" t="s">
        <v>350</v>
      </c>
    </row>
    <row r="83" spans="1:3" x14ac:dyDescent="0.35">
      <c r="A83" s="33" t="s">
        <v>343</v>
      </c>
      <c r="B83" s="33" t="s">
        <v>349</v>
      </c>
      <c r="C83" s="35" t="s">
        <v>350</v>
      </c>
    </row>
    <row r="84" spans="1:3" x14ac:dyDescent="0.35">
      <c r="A84" s="33" t="s">
        <v>343</v>
      </c>
      <c r="B84" s="33" t="s">
        <v>348</v>
      </c>
      <c r="C84" s="35" t="s">
        <v>350</v>
      </c>
    </row>
    <row r="85" spans="1:3" x14ac:dyDescent="0.35">
      <c r="A85" s="33" t="s">
        <v>343</v>
      </c>
      <c r="B85" s="33" t="s">
        <v>349</v>
      </c>
      <c r="C85" s="35" t="s">
        <v>350</v>
      </c>
    </row>
    <row r="86" spans="1:3" x14ac:dyDescent="0.35">
      <c r="A86" s="33" t="s">
        <v>343</v>
      </c>
      <c r="B86" s="33" t="s">
        <v>348</v>
      </c>
      <c r="C86" s="35" t="s">
        <v>350</v>
      </c>
    </row>
    <row r="87" spans="1:3" x14ac:dyDescent="0.35">
      <c r="A87" s="33" t="s">
        <v>343</v>
      </c>
      <c r="B87" s="33" t="s">
        <v>348</v>
      </c>
      <c r="C87" s="35" t="s">
        <v>352</v>
      </c>
    </row>
    <row r="88" spans="1:3" x14ac:dyDescent="0.35">
      <c r="A88" s="33" t="s">
        <v>343</v>
      </c>
      <c r="B88" s="33" t="s">
        <v>349</v>
      </c>
      <c r="C88" s="35" t="s">
        <v>351</v>
      </c>
    </row>
    <row r="89" spans="1:3" x14ac:dyDescent="0.35">
      <c r="A89" s="33" t="s">
        <v>343</v>
      </c>
      <c r="B89" s="33" t="s">
        <v>349</v>
      </c>
      <c r="C89" s="35" t="s">
        <v>350</v>
      </c>
    </row>
    <row r="90" spans="1:3" x14ac:dyDescent="0.35">
      <c r="A90" s="33" t="s">
        <v>343</v>
      </c>
      <c r="B90" s="33" t="s">
        <v>349</v>
      </c>
      <c r="C90" s="35" t="s">
        <v>350</v>
      </c>
    </row>
    <row r="91" spans="1:3" x14ac:dyDescent="0.35">
      <c r="A91" s="33" t="s">
        <v>343</v>
      </c>
      <c r="B91" s="33" t="s">
        <v>348</v>
      </c>
      <c r="C91" s="35" t="s">
        <v>350</v>
      </c>
    </row>
    <row r="92" spans="1:3" x14ac:dyDescent="0.35">
      <c r="A92" s="33" t="s">
        <v>343</v>
      </c>
      <c r="B92" s="33" t="s">
        <v>349</v>
      </c>
      <c r="C92" s="35" t="s">
        <v>350</v>
      </c>
    </row>
    <row r="93" spans="1:3" x14ac:dyDescent="0.35">
      <c r="A93" s="33" t="s">
        <v>343</v>
      </c>
      <c r="B93" s="33" t="s">
        <v>349</v>
      </c>
      <c r="C93" s="35" t="s">
        <v>350</v>
      </c>
    </row>
    <row r="94" spans="1:3" x14ac:dyDescent="0.35">
      <c r="A94" s="33" t="s">
        <v>343</v>
      </c>
      <c r="B94" s="33" t="s">
        <v>348</v>
      </c>
      <c r="C94" s="35" t="s">
        <v>352</v>
      </c>
    </row>
    <row r="95" spans="1:3" x14ac:dyDescent="0.35">
      <c r="A95" s="33" t="s">
        <v>343</v>
      </c>
      <c r="B95" s="33" t="s">
        <v>348</v>
      </c>
      <c r="C95" s="35" t="s">
        <v>352</v>
      </c>
    </row>
    <row r="96" spans="1:3" x14ac:dyDescent="0.35">
      <c r="A96" s="33" t="s">
        <v>343</v>
      </c>
      <c r="B96" s="33" t="s">
        <v>348</v>
      </c>
      <c r="C96" s="35" t="s">
        <v>350</v>
      </c>
    </row>
    <row r="97" spans="1:3" x14ac:dyDescent="0.35">
      <c r="A97" s="33" t="s">
        <v>343</v>
      </c>
      <c r="B97" s="33" t="s">
        <v>349</v>
      </c>
      <c r="C97" s="35" t="s">
        <v>351</v>
      </c>
    </row>
    <row r="98" spans="1:3" x14ac:dyDescent="0.35">
      <c r="A98" s="33" t="s">
        <v>343</v>
      </c>
      <c r="B98" s="33" t="s">
        <v>349</v>
      </c>
      <c r="C98" s="35" t="s">
        <v>350</v>
      </c>
    </row>
    <row r="99" spans="1:3" x14ac:dyDescent="0.35">
      <c r="A99" s="33" t="s">
        <v>343</v>
      </c>
      <c r="B99" s="33" t="s">
        <v>348</v>
      </c>
      <c r="C99" s="35" t="s">
        <v>352</v>
      </c>
    </row>
    <row r="100" spans="1:3" x14ac:dyDescent="0.35">
      <c r="A100" s="33" t="s">
        <v>343</v>
      </c>
      <c r="B100" s="33" t="s">
        <v>348</v>
      </c>
      <c r="C100" s="35" t="s">
        <v>352</v>
      </c>
    </row>
    <row r="101" spans="1:3" x14ac:dyDescent="0.35">
      <c r="A101" s="33" t="s">
        <v>343</v>
      </c>
      <c r="B101" s="33" t="s">
        <v>349</v>
      </c>
      <c r="C101" s="35" t="s">
        <v>350</v>
      </c>
    </row>
    <row r="102" spans="1:3" x14ac:dyDescent="0.35">
      <c r="A102" s="33" t="s">
        <v>343</v>
      </c>
      <c r="B102" s="33" t="s">
        <v>349</v>
      </c>
      <c r="C102" s="35" t="s">
        <v>350</v>
      </c>
    </row>
    <row r="103" spans="1:3" x14ac:dyDescent="0.35">
      <c r="A103" s="33" t="s">
        <v>343</v>
      </c>
      <c r="B103" s="33" t="s">
        <v>348</v>
      </c>
      <c r="C103" s="35" t="s">
        <v>352</v>
      </c>
    </row>
    <row r="104" spans="1:3" x14ac:dyDescent="0.35">
      <c r="A104" s="33" t="s">
        <v>343</v>
      </c>
      <c r="B104" s="33" t="s">
        <v>349</v>
      </c>
      <c r="C104" s="35" t="s">
        <v>350</v>
      </c>
    </row>
    <row r="105" spans="1:3" x14ac:dyDescent="0.35">
      <c r="A105" s="33" t="s">
        <v>343</v>
      </c>
      <c r="B105" s="33" t="s">
        <v>349</v>
      </c>
      <c r="C105" s="35" t="s">
        <v>350</v>
      </c>
    </row>
    <row r="106" spans="1:3" x14ac:dyDescent="0.35">
      <c r="A106" s="33" t="s">
        <v>344</v>
      </c>
      <c r="B106" s="33" t="s">
        <v>349</v>
      </c>
      <c r="C106" s="35" t="s">
        <v>350</v>
      </c>
    </row>
    <row r="107" spans="1:3" x14ac:dyDescent="0.35">
      <c r="A107" s="33" t="s">
        <v>343</v>
      </c>
      <c r="B107" s="33" t="s">
        <v>348</v>
      </c>
      <c r="C107" s="35" t="s">
        <v>352</v>
      </c>
    </row>
    <row r="108" spans="1:3" x14ac:dyDescent="0.35">
      <c r="A108" s="33" t="s">
        <v>343</v>
      </c>
      <c r="B108" s="33" t="s">
        <v>348</v>
      </c>
      <c r="C108" s="35" t="s">
        <v>352</v>
      </c>
    </row>
    <row r="109" spans="1:3" x14ac:dyDescent="0.35">
      <c r="A109" s="33" t="s">
        <v>343</v>
      </c>
      <c r="B109" s="33" t="s">
        <v>349</v>
      </c>
      <c r="C109" s="35" t="s">
        <v>350</v>
      </c>
    </row>
    <row r="110" spans="1:3" x14ac:dyDescent="0.35">
      <c r="A110" s="33" t="s">
        <v>343</v>
      </c>
      <c r="B110" s="33" t="s">
        <v>349</v>
      </c>
      <c r="C110" s="35" t="s">
        <v>351</v>
      </c>
    </row>
    <row r="111" spans="1:3" x14ac:dyDescent="0.35">
      <c r="A111" s="33" t="s">
        <v>343</v>
      </c>
      <c r="B111" s="33" t="s">
        <v>349</v>
      </c>
      <c r="C111" s="35" t="s">
        <v>350</v>
      </c>
    </row>
    <row r="112" spans="1:3" x14ac:dyDescent="0.35">
      <c r="A112" s="33" t="s">
        <v>343</v>
      </c>
      <c r="B112" s="33" t="s">
        <v>348</v>
      </c>
      <c r="C112" s="35" t="s">
        <v>352</v>
      </c>
    </row>
    <row r="113" spans="1:3" x14ac:dyDescent="0.35">
      <c r="A113" s="33" t="s">
        <v>343</v>
      </c>
      <c r="B113" s="33" t="s">
        <v>348</v>
      </c>
      <c r="C113" s="35" t="s">
        <v>352</v>
      </c>
    </row>
    <row r="114" spans="1:3" x14ac:dyDescent="0.35">
      <c r="A114" s="33" t="s">
        <v>343</v>
      </c>
      <c r="B114" s="33" t="s">
        <v>348</v>
      </c>
      <c r="C114" s="35" t="s">
        <v>352</v>
      </c>
    </row>
    <row r="115" spans="1:3" x14ac:dyDescent="0.35">
      <c r="A115" s="33" t="s">
        <v>343</v>
      </c>
      <c r="B115" s="33" t="s">
        <v>349</v>
      </c>
      <c r="C115" s="35" t="s">
        <v>350</v>
      </c>
    </row>
    <row r="116" spans="1:3" x14ac:dyDescent="0.35">
      <c r="A116" s="33" t="s">
        <v>343</v>
      </c>
      <c r="B116" s="33" t="s">
        <v>349</v>
      </c>
      <c r="C116" s="35" t="s">
        <v>350</v>
      </c>
    </row>
    <row r="117" spans="1:3" x14ac:dyDescent="0.35">
      <c r="A117" s="33" t="s">
        <v>344</v>
      </c>
      <c r="B117" s="33" t="s">
        <v>348</v>
      </c>
      <c r="C117" s="35" t="s">
        <v>351</v>
      </c>
    </row>
    <row r="118" spans="1:3" x14ac:dyDescent="0.35">
      <c r="A118" s="33" t="s">
        <v>343</v>
      </c>
      <c r="B118" s="33" t="s">
        <v>349</v>
      </c>
      <c r="C118" s="35" t="s">
        <v>350</v>
      </c>
    </row>
    <row r="119" spans="1:3" x14ac:dyDescent="0.35">
      <c r="A119" s="33" t="s">
        <v>343</v>
      </c>
      <c r="B119" s="33" t="s">
        <v>348</v>
      </c>
      <c r="C119" s="35" t="s">
        <v>352</v>
      </c>
    </row>
    <row r="120" spans="1:3" x14ac:dyDescent="0.35">
      <c r="A120" s="33" t="s">
        <v>343</v>
      </c>
      <c r="B120" s="33" t="s">
        <v>349</v>
      </c>
      <c r="C120" s="35" t="s">
        <v>351</v>
      </c>
    </row>
    <row r="121" spans="1:3" x14ac:dyDescent="0.35">
      <c r="A121" s="33" t="s">
        <v>343</v>
      </c>
      <c r="B121" s="33" t="s">
        <v>348</v>
      </c>
      <c r="C121" s="35" t="s">
        <v>350</v>
      </c>
    </row>
    <row r="122" spans="1:3" x14ac:dyDescent="0.35">
      <c r="A122" s="33" t="s">
        <v>343</v>
      </c>
      <c r="B122" s="33" t="s">
        <v>348</v>
      </c>
      <c r="C122" s="35" t="s">
        <v>350</v>
      </c>
    </row>
    <row r="123" spans="1:3" x14ac:dyDescent="0.35">
      <c r="A123" s="33" t="s">
        <v>343</v>
      </c>
      <c r="B123" s="33" t="s">
        <v>349</v>
      </c>
      <c r="C123" s="35" t="s">
        <v>350</v>
      </c>
    </row>
    <row r="124" spans="1:3" x14ac:dyDescent="0.35">
      <c r="A124" s="33" t="s">
        <v>343</v>
      </c>
      <c r="B124" s="33" t="s">
        <v>349</v>
      </c>
      <c r="C124" s="35" t="s">
        <v>350</v>
      </c>
    </row>
    <row r="125" spans="1:3" x14ac:dyDescent="0.35">
      <c r="A125" s="33" t="s">
        <v>343</v>
      </c>
      <c r="B125" s="33" t="s">
        <v>348</v>
      </c>
      <c r="C125" s="35" t="s">
        <v>350</v>
      </c>
    </row>
    <row r="126" spans="1:3" x14ac:dyDescent="0.35">
      <c r="A126" s="33" t="s">
        <v>343</v>
      </c>
      <c r="B126" s="33" t="s">
        <v>349</v>
      </c>
      <c r="C126" s="35" t="s">
        <v>351</v>
      </c>
    </row>
    <row r="127" spans="1:3" x14ac:dyDescent="0.35">
      <c r="A127" s="33" t="s">
        <v>343</v>
      </c>
      <c r="B127" s="33" t="s">
        <v>349</v>
      </c>
      <c r="C127" s="35" t="s">
        <v>350</v>
      </c>
    </row>
    <row r="128" spans="1:3" x14ac:dyDescent="0.35">
      <c r="A128" s="33" t="s">
        <v>343</v>
      </c>
      <c r="B128" s="33" t="s">
        <v>349</v>
      </c>
      <c r="C128" s="35" t="s">
        <v>350</v>
      </c>
    </row>
    <row r="129" spans="1:3" x14ac:dyDescent="0.35">
      <c r="A129" s="33" t="s">
        <v>343</v>
      </c>
      <c r="B129" s="33" t="s">
        <v>348</v>
      </c>
      <c r="C129" s="35" t="s">
        <v>350</v>
      </c>
    </row>
    <row r="130" spans="1:3" x14ac:dyDescent="0.35">
      <c r="A130" s="33" t="s">
        <v>343</v>
      </c>
      <c r="B130" s="33" t="s">
        <v>349</v>
      </c>
      <c r="C130" s="35" t="s">
        <v>350</v>
      </c>
    </row>
    <row r="131" spans="1:3" x14ac:dyDescent="0.35">
      <c r="A131" s="33" t="s">
        <v>343</v>
      </c>
      <c r="B131" s="33" t="s">
        <v>348</v>
      </c>
      <c r="C131" s="35" t="s">
        <v>350</v>
      </c>
    </row>
    <row r="132" spans="1:3" x14ac:dyDescent="0.35">
      <c r="A132" s="33" t="s">
        <v>343</v>
      </c>
      <c r="B132" s="33" t="s">
        <v>348</v>
      </c>
      <c r="C132" s="35" t="s">
        <v>352</v>
      </c>
    </row>
    <row r="133" spans="1:3" x14ac:dyDescent="0.35">
      <c r="A133" s="33" t="s">
        <v>343</v>
      </c>
      <c r="B133" s="33" t="s">
        <v>349</v>
      </c>
      <c r="C133" s="35" t="s">
        <v>350</v>
      </c>
    </row>
    <row r="134" spans="1:3" x14ac:dyDescent="0.35">
      <c r="A134" s="33" t="s">
        <v>343</v>
      </c>
      <c r="B134" s="33" t="s">
        <v>349</v>
      </c>
      <c r="C134" s="35" t="s">
        <v>350</v>
      </c>
    </row>
    <row r="135" spans="1:3" x14ac:dyDescent="0.35">
      <c r="A135" s="33" t="s">
        <v>343</v>
      </c>
      <c r="B135" s="33" t="s">
        <v>348</v>
      </c>
      <c r="C135" s="35" t="s">
        <v>351</v>
      </c>
    </row>
    <row r="136" spans="1:3" x14ac:dyDescent="0.35">
      <c r="A136" s="33" t="s">
        <v>343</v>
      </c>
      <c r="B136" s="33" t="s">
        <v>348</v>
      </c>
      <c r="C136" s="35" t="s">
        <v>352</v>
      </c>
    </row>
    <row r="137" spans="1:3" x14ac:dyDescent="0.35">
      <c r="A137" s="33" t="s">
        <v>343</v>
      </c>
      <c r="B137" s="33" t="s">
        <v>348</v>
      </c>
      <c r="C137" s="35" t="s">
        <v>352</v>
      </c>
    </row>
    <row r="138" spans="1:3" x14ac:dyDescent="0.35">
      <c r="A138" s="33" t="s">
        <v>343</v>
      </c>
      <c r="B138" s="33" t="s">
        <v>349</v>
      </c>
      <c r="C138" s="35" t="s">
        <v>352</v>
      </c>
    </row>
    <row r="139" spans="1:3" x14ac:dyDescent="0.35">
      <c r="A139" s="33" t="s">
        <v>343</v>
      </c>
      <c r="B139" s="33" t="s">
        <v>349</v>
      </c>
      <c r="C139" s="35" t="s">
        <v>350</v>
      </c>
    </row>
    <row r="140" spans="1:3" x14ac:dyDescent="0.35">
      <c r="A140" s="33" t="s">
        <v>343</v>
      </c>
      <c r="B140" s="33" t="s">
        <v>348</v>
      </c>
      <c r="C140" s="35" t="s">
        <v>351</v>
      </c>
    </row>
    <row r="141" spans="1:3" x14ac:dyDescent="0.35">
      <c r="A141" s="33" t="s">
        <v>343</v>
      </c>
      <c r="B141" s="33" t="s">
        <v>348</v>
      </c>
      <c r="C141" s="35" t="s">
        <v>352</v>
      </c>
    </row>
    <row r="142" spans="1:3" x14ac:dyDescent="0.35">
      <c r="A142" s="33" t="s">
        <v>343</v>
      </c>
      <c r="B142" s="33" t="s">
        <v>348</v>
      </c>
      <c r="C142" s="35" t="s">
        <v>352</v>
      </c>
    </row>
    <row r="143" spans="1:3" x14ac:dyDescent="0.35">
      <c r="A143" s="33" t="s">
        <v>343</v>
      </c>
      <c r="B143" s="33" t="s">
        <v>349</v>
      </c>
      <c r="C143" s="35" t="s">
        <v>350</v>
      </c>
    </row>
    <row r="144" spans="1:3" x14ac:dyDescent="0.35">
      <c r="A144" s="33" t="s">
        <v>343</v>
      </c>
      <c r="B144" s="33" t="s">
        <v>348</v>
      </c>
      <c r="C144" s="35" t="s">
        <v>352</v>
      </c>
    </row>
    <row r="145" spans="1:3" x14ac:dyDescent="0.35">
      <c r="A145" s="33" t="s">
        <v>343</v>
      </c>
      <c r="B145" s="33" t="s">
        <v>349</v>
      </c>
      <c r="C145" s="35" t="s">
        <v>350</v>
      </c>
    </row>
    <row r="146" spans="1:3" x14ac:dyDescent="0.35">
      <c r="A146" s="33" t="s">
        <v>343</v>
      </c>
      <c r="B146" s="33" t="s">
        <v>349</v>
      </c>
      <c r="C146" s="35" t="s">
        <v>350</v>
      </c>
    </row>
    <row r="147" spans="1:3" x14ac:dyDescent="0.35">
      <c r="A147" s="33" t="s">
        <v>343</v>
      </c>
      <c r="B147" s="33" t="s">
        <v>349</v>
      </c>
      <c r="C147" s="35" t="s">
        <v>350</v>
      </c>
    </row>
    <row r="148" spans="1:3" x14ac:dyDescent="0.35">
      <c r="A148" s="33" t="s">
        <v>343</v>
      </c>
      <c r="B148" s="33" t="s">
        <v>349</v>
      </c>
      <c r="C148" s="35" t="s">
        <v>351</v>
      </c>
    </row>
    <row r="149" spans="1:3" x14ac:dyDescent="0.35">
      <c r="A149" s="33" t="s">
        <v>343</v>
      </c>
      <c r="B149" s="33" t="s">
        <v>348</v>
      </c>
      <c r="C149" s="35" t="s">
        <v>353</v>
      </c>
    </row>
    <row r="150" spans="1:3" x14ac:dyDescent="0.35">
      <c r="A150" s="33" t="s">
        <v>343</v>
      </c>
      <c r="B150" s="33" t="s">
        <v>349</v>
      </c>
      <c r="C150" s="35" t="s">
        <v>350</v>
      </c>
    </row>
    <row r="151" spans="1:3" x14ac:dyDescent="0.35">
      <c r="A151" s="33" t="s">
        <v>343</v>
      </c>
      <c r="B151" s="33" t="s">
        <v>349</v>
      </c>
      <c r="C151" s="35" t="s">
        <v>351</v>
      </c>
    </row>
    <row r="152" spans="1:3" x14ac:dyDescent="0.35">
      <c r="A152" s="33" t="s">
        <v>343</v>
      </c>
      <c r="B152" s="33" t="s">
        <v>349</v>
      </c>
      <c r="C152" s="35" t="s">
        <v>350</v>
      </c>
    </row>
    <row r="153" spans="1:3" x14ac:dyDescent="0.35">
      <c r="A153" s="33" t="s">
        <v>344</v>
      </c>
      <c r="B153" s="33" t="s">
        <v>348</v>
      </c>
      <c r="C153" s="35" t="s">
        <v>351</v>
      </c>
    </row>
    <row r="154" spans="1:3" x14ac:dyDescent="0.35">
      <c r="A154" s="33" t="s">
        <v>343</v>
      </c>
      <c r="B154" s="33" t="s">
        <v>348</v>
      </c>
      <c r="C154" s="35" t="s">
        <v>352</v>
      </c>
    </row>
    <row r="155" spans="1:3" x14ac:dyDescent="0.35">
      <c r="A155" s="33" t="s">
        <v>343</v>
      </c>
      <c r="B155" s="33" t="s">
        <v>348</v>
      </c>
      <c r="C155" s="35" t="s">
        <v>352</v>
      </c>
    </row>
    <row r="156" spans="1:3" x14ac:dyDescent="0.35">
      <c r="A156" s="33" t="s">
        <v>343</v>
      </c>
      <c r="B156" s="33" t="s">
        <v>348</v>
      </c>
      <c r="C156" s="35" t="s">
        <v>352</v>
      </c>
    </row>
    <row r="157" spans="1:3" x14ac:dyDescent="0.35">
      <c r="A157" s="33" t="s">
        <v>343</v>
      </c>
      <c r="B157" s="33" t="s">
        <v>348</v>
      </c>
      <c r="C157" s="35" t="s">
        <v>351</v>
      </c>
    </row>
    <row r="158" spans="1:3" x14ac:dyDescent="0.35">
      <c r="A158" s="33" t="s">
        <v>343</v>
      </c>
      <c r="B158" s="33" t="s">
        <v>348</v>
      </c>
      <c r="C158" s="35" t="s">
        <v>351</v>
      </c>
    </row>
    <row r="159" spans="1:3" x14ac:dyDescent="0.35">
      <c r="A159" s="33" t="s">
        <v>343</v>
      </c>
      <c r="B159" s="33" t="s">
        <v>349</v>
      </c>
      <c r="C159" s="35" t="s">
        <v>350</v>
      </c>
    </row>
    <row r="160" spans="1:3" x14ac:dyDescent="0.35">
      <c r="A160" s="33" t="s">
        <v>343</v>
      </c>
      <c r="B160" s="33" t="s">
        <v>348</v>
      </c>
      <c r="C160" s="35" t="s">
        <v>352</v>
      </c>
    </row>
    <row r="161" spans="1:3" x14ac:dyDescent="0.35">
      <c r="A161" s="33" t="s">
        <v>343</v>
      </c>
      <c r="B161" s="33" t="s">
        <v>349</v>
      </c>
      <c r="C161" s="35" t="s">
        <v>350</v>
      </c>
    </row>
    <row r="162" spans="1:3" x14ac:dyDescent="0.35">
      <c r="A162" s="33" t="s">
        <v>343</v>
      </c>
      <c r="B162" s="33" t="s">
        <v>349</v>
      </c>
      <c r="C162" s="35" t="s">
        <v>351</v>
      </c>
    </row>
    <row r="163" spans="1:3" x14ac:dyDescent="0.35">
      <c r="A163" s="33" t="s">
        <v>343</v>
      </c>
      <c r="B163" s="33" t="s">
        <v>348</v>
      </c>
      <c r="C163" s="35" t="s">
        <v>352</v>
      </c>
    </row>
    <row r="164" spans="1:3" x14ac:dyDescent="0.35">
      <c r="A164" s="33" t="s">
        <v>343</v>
      </c>
      <c r="B164" s="33" t="s">
        <v>348</v>
      </c>
      <c r="C164" s="35" t="s">
        <v>352</v>
      </c>
    </row>
    <row r="165" spans="1:3" x14ac:dyDescent="0.35">
      <c r="A165" s="33" t="s">
        <v>343</v>
      </c>
      <c r="B165" s="33" t="s">
        <v>349</v>
      </c>
      <c r="C165" s="35" t="s">
        <v>350</v>
      </c>
    </row>
    <row r="166" spans="1:3" x14ac:dyDescent="0.35">
      <c r="A166" s="33" t="s">
        <v>343</v>
      </c>
      <c r="B166" s="33" t="s">
        <v>348</v>
      </c>
      <c r="C166" s="35" t="s">
        <v>352</v>
      </c>
    </row>
    <row r="167" spans="1:3" x14ac:dyDescent="0.35">
      <c r="A167" s="33" t="s">
        <v>343</v>
      </c>
      <c r="B167" s="33" t="s">
        <v>348</v>
      </c>
      <c r="C167" s="35" t="s">
        <v>351</v>
      </c>
    </row>
    <row r="168" spans="1:3" x14ac:dyDescent="0.35">
      <c r="A168" s="33" t="s">
        <v>343</v>
      </c>
      <c r="B168" s="33" t="s">
        <v>349</v>
      </c>
      <c r="C168" s="35" t="s">
        <v>350</v>
      </c>
    </row>
    <row r="169" spans="1:3" x14ac:dyDescent="0.35">
      <c r="A169" s="33" t="s">
        <v>343</v>
      </c>
      <c r="B169" s="33" t="s">
        <v>349</v>
      </c>
      <c r="C169" s="35" t="s">
        <v>350</v>
      </c>
    </row>
    <row r="170" spans="1:3" x14ac:dyDescent="0.35">
      <c r="A170" s="33" t="s">
        <v>343</v>
      </c>
      <c r="B170" s="33" t="s">
        <v>349</v>
      </c>
      <c r="C170" s="35" t="s">
        <v>350</v>
      </c>
    </row>
    <row r="171" spans="1:3" x14ac:dyDescent="0.35">
      <c r="A171" s="33" t="s">
        <v>343</v>
      </c>
      <c r="B171" s="33" t="s">
        <v>348</v>
      </c>
      <c r="C171" s="35" t="s">
        <v>352</v>
      </c>
    </row>
    <row r="172" spans="1:3" x14ac:dyDescent="0.35">
      <c r="A172" s="33" t="s">
        <v>343</v>
      </c>
      <c r="B172" s="33" t="s">
        <v>349</v>
      </c>
      <c r="C172" s="35" t="s">
        <v>350</v>
      </c>
    </row>
    <row r="173" spans="1:3" x14ac:dyDescent="0.35">
      <c r="A173" s="33" t="s">
        <v>343</v>
      </c>
      <c r="B173" s="33" t="s">
        <v>349</v>
      </c>
      <c r="C173" s="35" t="s">
        <v>350</v>
      </c>
    </row>
    <row r="174" spans="1:3" x14ac:dyDescent="0.35">
      <c r="A174" s="33" t="s">
        <v>343</v>
      </c>
      <c r="B174" s="33" t="s">
        <v>349</v>
      </c>
      <c r="C174" s="35" t="s">
        <v>351</v>
      </c>
    </row>
    <row r="175" spans="1:3" x14ac:dyDescent="0.35">
      <c r="A175" s="33" t="s">
        <v>343</v>
      </c>
      <c r="B175" s="33" t="s">
        <v>349</v>
      </c>
      <c r="C175" s="35" t="s">
        <v>351</v>
      </c>
    </row>
    <row r="176" spans="1:3" x14ac:dyDescent="0.35">
      <c r="A176" s="33" t="s">
        <v>343</v>
      </c>
      <c r="B176" s="33" t="s">
        <v>349</v>
      </c>
      <c r="C176" s="35" t="s">
        <v>351</v>
      </c>
    </row>
    <row r="177" spans="1:3" x14ac:dyDescent="0.35">
      <c r="A177" s="33" t="s">
        <v>343</v>
      </c>
      <c r="B177" s="33" t="s">
        <v>349</v>
      </c>
      <c r="C177" s="35" t="s">
        <v>350</v>
      </c>
    </row>
    <row r="178" spans="1:3" x14ac:dyDescent="0.35">
      <c r="A178" s="33" t="s">
        <v>343</v>
      </c>
      <c r="B178" s="33" t="s">
        <v>348</v>
      </c>
      <c r="C178" s="35" t="s">
        <v>351</v>
      </c>
    </row>
    <row r="179" spans="1:3" x14ac:dyDescent="0.35">
      <c r="A179" s="33" t="s">
        <v>343</v>
      </c>
      <c r="B179" s="33" t="s">
        <v>349</v>
      </c>
      <c r="C179" s="35" t="s">
        <v>350</v>
      </c>
    </row>
    <row r="180" spans="1:3" x14ac:dyDescent="0.35">
      <c r="A180" s="33" t="s">
        <v>343</v>
      </c>
      <c r="B180" s="33" t="s">
        <v>349</v>
      </c>
      <c r="C180" s="35" t="s">
        <v>350</v>
      </c>
    </row>
    <row r="181" spans="1:3" x14ac:dyDescent="0.35">
      <c r="A181" s="33" t="s">
        <v>343</v>
      </c>
      <c r="B181" s="33" t="s">
        <v>348</v>
      </c>
      <c r="C181" s="35" t="s">
        <v>351</v>
      </c>
    </row>
    <row r="182" spans="1:3" x14ac:dyDescent="0.35">
      <c r="A182" s="33" t="s">
        <v>343</v>
      </c>
      <c r="B182" s="33" t="s">
        <v>349</v>
      </c>
      <c r="C182" s="35" t="s">
        <v>351</v>
      </c>
    </row>
    <row r="183" spans="1:3" x14ac:dyDescent="0.35">
      <c r="A183" s="33" t="s">
        <v>343</v>
      </c>
      <c r="B183" s="33" t="s">
        <v>348</v>
      </c>
      <c r="C183" s="35" t="s">
        <v>352</v>
      </c>
    </row>
    <row r="184" spans="1:3" x14ac:dyDescent="0.35">
      <c r="A184" s="33" t="s">
        <v>343</v>
      </c>
      <c r="B184" s="33" t="s">
        <v>349</v>
      </c>
      <c r="C184" s="35" t="s">
        <v>350</v>
      </c>
    </row>
    <row r="185" spans="1:3" x14ac:dyDescent="0.35">
      <c r="A185" s="33" t="s">
        <v>343</v>
      </c>
      <c r="B185" s="33" t="s">
        <v>348</v>
      </c>
      <c r="C185" s="35" t="s">
        <v>351</v>
      </c>
    </row>
    <row r="186" spans="1:3" x14ac:dyDescent="0.35">
      <c r="A186" s="33" t="s">
        <v>343</v>
      </c>
      <c r="B186" s="33" t="s">
        <v>348</v>
      </c>
      <c r="C186" s="35" t="s">
        <v>351</v>
      </c>
    </row>
    <row r="187" spans="1:3" x14ac:dyDescent="0.35">
      <c r="A187" s="33" t="s">
        <v>343</v>
      </c>
      <c r="B187" s="33" t="s">
        <v>349</v>
      </c>
      <c r="C187" s="35" t="s">
        <v>350</v>
      </c>
    </row>
    <row r="188" spans="1:3" x14ac:dyDescent="0.35">
      <c r="A188" s="33" t="s">
        <v>344</v>
      </c>
      <c r="B188" s="33" t="s">
        <v>348</v>
      </c>
      <c r="C188" s="35" t="s">
        <v>350</v>
      </c>
    </row>
    <row r="189" spans="1:3" x14ac:dyDescent="0.35">
      <c r="A189" s="33" t="s">
        <v>343</v>
      </c>
      <c r="B189" s="33" t="s">
        <v>348</v>
      </c>
      <c r="C189" s="35" t="s">
        <v>351</v>
      </c>
    </row>
    <row r="190" spans="1:3" x14ac:dyDescent="0.35">
      <c r="A190" s="33" t="s">
        <v>344</v>
      </c>
      <c r="B190" s="33" t="s">
        <v>348</v>
      </c>
      <c r="C190" s="35" t="s">
        <v>350</v>
      </c>
    </row>
    <row r="191" spans="1:3" x14ac:dyDescent="0.35">
      <c r="A191" s="33" t="s">
        <v>343</v>
      </c>
      <c r="B191" s="33" t="s">
        <v>349</v>
      </c>
      <c r="C191" s="35" t="s">
        <v>351</v>
      </c>
    </row>
    <row r="192" spans="1:3" x14ac:dyDescent="0.35">
      <c r="A192" s="33" t="s">
        <v>343</v>
      </c>
      <c r="B192" s="33" t="s">
        <v>349</v>
      </c>
      <c r="C192" s="35" t="s">
        <v>350</v>
      </c>
    </row>
    <row r="193" spans="1:3" x14ac:dyDescent="0.35">
      <c r="A193" s="33" t="s">
        <v>343</v>
      </c>
      <c r="B193" s="33" t="s">
        <v>349</v>
      </c>
      <c r="C193" s="35" t="s">
        <v>350</v>
      </c>
    </row>
    <row r="194" spans="1:3" x14ac:dyDescent="0.35">
      <c r="A194" s="33" t="s">
        <v>344</v>
      </c>
      <c r="B194" s="33" t="s">
        <v>348</v>
      </c>
      <c r="C194" s="35" t="s">
        <v>350</v>
      </c>
    </row>
    <row r="195" spans="1:3" x14ac:dyDescent="0.35">
      <c r="A195" s="33" t="s">
        <v>344</v>
      </c>
      <c r="B195" s="33" t="s">
        <v>348</v>
      </c>
      <c r="C195" s="35" t="s">
        <v>351</v>
      </c>
    </row>
    <row r="196" spans="1:3" x14ac:dyDescent="0.35">
      <c r="A196" s="33" t="s">
        <v>343</v>
      </c>
      <c r="B196" s="33" t="s">
        <v>349</v>
      </c>
      <c r="C196" s="35" t="s">
        <v>350</v>
      </c>
    </row>
    <row r="197" spans="1:3" x14ac:dyDescent="0.35">
      <c r="A197" s="33" t="s">
        <v>344</v>
      </c>
      <c r="B197" s="33" t="s">
        <v>349</v>
      </c>
      <c r="C197" s="35" t="s">
        <v>350</v>
      </c>
    </row>
    <row r="198" spans="1:3" x14ac:dyDescent="0.35">
      <c r="A198" s="33" t="s">
        <v>343</v>
      </c>
      <c r="B198" s="33" t="s">
        <v>348</v>
      </c>
      <c r="C198" s="35" t="s">
        <v>351</v>
      </c>
    </row>
    <row r="199" spans="1:3" x14ac:dyDescent="0.35">
      <c r="A199" s="33" t="s">
        <v>343</v>
      </c>
      <c r="B199" s="33" t="s">
        <v>348</v>
      </c>
      <c r="C199" s="35" t="s">
        <v>351</v>
      </c>
    </row>
    <row r="200" spans="1:3" x14ac:dyDescent="0.35">
      <c r="A200" s="33" t="s">
        <v>344</v>
      </c>
      <c r="B200" s="33" t="s">
        <v>349</v>
      </c>
      <c r="C200" s="35" t="s">
        <v>350</v>
      </c>
    </row>
    <row r="201" spans="1:3" x14ac:dyDescent="0.35">
      <c r="A201" s="33" t="s">
        <v>344</v>
      </c>
      <c r="B201" s="33" t="s">
        <v>349</v>
      </c>
      <c r="C201" s="35" t="s">
        <v>350</v>
      </c>
    </row>
    <row r="202" spans="1:3" x14ac:dyDescent="0.35">
      <c r="A202" s="33" t="s">
        <v>343</v>
      </c>
      <c r="B202" s="33" t="s">
        <v>348</v>
      </c>
      <c r="C202" s="35" t="s">
        <v>351</v>
      </c>
    </row>
    <row r="203" spans="1:3" x14ac:dyDescent="0.35">
      <c r="A203" s="33" t="s">
        <v>344</v>
      </c>
      <c r="B203" s="33" t="s">
        <v>348</v>
      </c>
      <c r="C203" s="35" t="s">
        <v>350</v>
      </c>
    </row>
    <row r="204" spans="1:3" x14ac:dyDescent="0.35">
      <c r="A204" s="33" t="s">
        <v>343</v>
      </c>
      <c r="B204" s="33" t="s">
        <v>348</v>
      </c>
      <c r="C204" s="35" t="s">
        <v>350</v>
      </c>
    </row>
    <row r="205" spans="1:3" x14ac:dyDescent="0.35">
      <c r="A205" s="33" t="s">
        <v>344</v>
      </c>
      <c r="B205" s="33" t="s">
        <v>348</v>
      </c>
      <c r="C205" s="35" t="s">
        <v>350</v>
      </c>
    </row>
    <row r="206" spans="1:3" x14ac:dyDescent="0.35">
      <c r="A206" s="33" t="s">
        <v>343</v>
      </c>
      <c r="B206" s="33" t="s">
        <v>349</v>
      </c>
      <c r="C206" s="35" t="s">
        <v>350</v>
      </c>
    </row>
    <row r="207" spans="1:3" x14ac:dyDescent="0.35">
      <c r="A207" s="33" t="s">
        <v>343</v>
      </c>
      <c r="B207" s="33" t="s">
        <v>348</v>
      </c>
      <c r="C207" s="35" t="s">
        <v>351</v>
      </c>
    </row>
    <row r="208" spans="1:3" x14ac:dyDescent="0.35">
      <c r="A208" s="33" t="s">
        <v>343</v>
      </c>
      <c r="B208" s="33" t="s">
        <v>348</v>
      </c>
      <c r="C208" s="35" t="s">
        <v>354</v>
      </c>
    </row>
    <row r="209" spans="1:3" x14ac:dyDescent="0.35">
      <c r="A209" s="33" t="s">
        <v>344</v>
      </c>
      <c r="B209" s="33" t="s">
        <v>349</v>
      </c>
      <c r="C209" s="35" t="s">
        <v>350</v>
      </c>
    </row>
    <row r="210" spans="1:3" x14ac:dyDescent="0.35">
      <c r="A210" s="33" t="s">
        <v>344</v>
      </c>
      <c r="B210" s="33" t="s">
        <v>349</v>
      </c>
      <c r="C210" s="35" t="s">
        <v>350</v>
      </c>
    </row>
    <row r="211" spans="1:3" x14ac:dyDescent="0.35">
      <c r="A211" s="33" t="s">
        <v>344</v>
      </c>
      <c r="B211" s="33" t="s">
        <v>348</v>
      </c>
      <c r="C211" s="35" t="s">
        <v>350</v>
      </c>
    </row>
    <row r="212" spans="1:3" x14ac:dyDescent="0.35">
      <c r="A212" s="33" t="s">
        <v>344</v>
      </c>
      <c r="B212" s="33" t="s">
        <v>348</v>
      </c>
      <c r="C212" s="35" t="s">
        <v>350</v>
      </c>
    </row>
    <row r="213" spans="1:3" x14ac:dyDescent="0.35">
      <c r="A213" s="33" t="s">
        <v>344</v>
      </c>
      <c r="B213" s="33" t="s">
        <v>349</v>
      </c>
      <c r="C213" s="35" t="s">
        <v>350</v>
      </c>
    </row>
    <row r="214" spans="1:3" x14ac:dyDescent="0.35">
      <c r="A214" s="33" t="s">
        <v>344</v>
      </c>
      <c r="B214" s="33" t="s">
        <v>348</v>
      </c>
      <c r="C214" s="35" t="s">
        <v>352</v>
      </c>
    </row>
    <row r="215" spans="1:3" x14ac:dyDescent="0.35">
      <c r="A215" s="33" t="s">
        <v>344</v>
      </c>
      <c r="B215" s="33" t="s">
        <v>348</v>
      </c>
      <c r="C215" s="35" t="s">
        <v>354</v>
      </c>
    </row>
    <row r="216" spans="1:3" ht="15" thickBot="1" x14ac:dyDescent="0.4">
      <c r="A216" s="38" t="s">
        <v>344</v>
      </c>
      <c r="B216" s="38" t="s">
        <v>349</v>
      </c>
      <c r="C216" s="40" t="s">
        <v>350</v>
      </c>
    </row>
  </sheetData>
  <autoFilter ref="A1:C1" xr:uid="{49617FC8-50D1-4483-A82D-62493362B79C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85B6-C79C-4263-9BD6-348B7D263ECB}">
  <dimension ref="A1:N216"/>
  <sheetViews>
    <sheetView tabSelected="1" topLeftCell="A196" zoomScale="85" zoomScaleNormal="85" workbookViewId="0">
      <selection sqref="A1:N216"/>
    </sheetView>
  </sheetViews>
  <sheetFormatPr defaultRowHeight="14.5" x14ac:dyDescent="0.35"/>
  <sheetData>
    <row r="1" spans="1:14" x14ac:dyDescent="0.35">
      <c r="A1" s="31" t="s">
        <v>332</v>
      </c>
      <c r="B1" s="31" t="s">
        <v>333</v>
      </c>
      <c r="C1" s="31" t="s">
        <v>334</v>
      </c>
      <c r="D1" s="31" t="s">
        <v>335</v>
      </c>
      <c r="E1" s="31" t="s">
        <v>336</v>
      </c>
      <c r="F1" s="31" t="s">
        <v>337</v>
      </c>
      <c r="G1" s="31" t="s">
        <v>338</v>
      </c>
      <c r="H1" s="31" t="s">
        <v>339</v>
      </c>
      <c r="I1" s="31" t="s">
        <v>340</v>
      </c>
      <c r="J1" s="31" t="s">
        <v>341</v>
      </c>
      <c r="K1" s="31" t="s">
        <v>342</v>
      </c>
      <c r="L1" s="28" t="s">
        <v>327</v>
      </c>
      <c r="M1" s="29" t="s">
        <v>328</v>
      </c>
      <c r="N1" s="29" t="s">
        <v>329</v>
      </c>
    </row>
    <row r="2" spans="1:14" x14ac:dyDescent="0.35">
      <c r="A2" s="32">
        <v>0.28999999999999998</v>
      </c>
      <c r="B2" s="33">
        <v>5.0999999999999996</v>
      </c>
      <c r="C2" s="33">
        <v>1.7070000000000001</v>
      </c>
      <c r="D2" s="33">
        <v>0.108</v>
      </c>
      <c r="E2" s="33">
        <v>-3.0000000000000001E-3</v>
      </c>
      <c r="F2" s="33">
        <v>0.57999999999999996</v>
      </c>
      <c r="G2" s="33">
        <v>54</v>
      </c>
      <c r="H2" s="34">
        <v>268</v>
      </c>
      <c r="I2" s="33">
        <v>12.57</v>
      </c>
      <c r="J2" s="33">
        <v>73.540000000000006</v>
      </c>
      <c r="K2" s="33">
        <v>8.57</v>
      </c>
      <c r="L2" s="33" t="s">
        <v>343</v>
      </c>
      <c r="M2" s="33" t="s">
        <v>348</v>
      </c>
      <c r="N2" s="35" t="s">
        <v>350</v>
      </c>
    </row>
    <row r="3" spans="1:14" x14ac:dyDescent="0.35">
      <c r="A3" s="32">
        <v>0.25</v>
      </c>
      <c r="B3" s="33">
        <v>5</v>
      </c>
      <c r="C3" s="33">
        <v>1.6830000000000001</v>
      </c>
      <c r="D3" s="33">
        <v>0.11600000000000001</v>
      </c>
      <c r="E3" s="33">
        <v>-4.0000000000000001E-3</v>
      </c>
      <c r="F3" s="33">
        <v>0.56000000000000005</v>
      </c>
      <c r="G3" s="33">
        <v>62</v>
      </c>
      <c r="H3" s="34">
        <v>350</v>
      </c>
      <c r="I3" s="33">
        <v>9.8800000000000008</v>
      </c>
      <c r="J3" s="33">
        <v>78.739999999999995</v>
      </c>
      <c r="K3" s="33">
        <v>6.03</v>
      </c>
      <c r="L3" s="33" t="s">
        <v>343</v>
      </c>
      <c r="M3" s="33" t="s">
        <v>349</v>
      </c>
      <c r="N3" s="35" t="s">
        <v>350</v>
      </c>
    </row>
    <row r="4" spans="1:14" x14ac:dyDescent="0.35">
      <c r="A4" s="32">
        <v>0.38</v>
      </c>
      <c r="B4" s="33">
        <v>5</v>
      </c>
      <c r="C4" s="33">
        <v>1.7849999999999999</v>
      </c>
      <c r="D4" s="33">
        <v>0.14899999999999999</v>
      </c>
      <c r="E4" s="33">
        <v>-2E-3</v>
      </c>
      <c r="F4" s="33">
        <v>1.1299999999999999</v>
      </c>
      <c r="G4" s="33">
        <v>70</v>
      </c>
      <c r="H4" s="34">
        <v>406</v>
      </c>
      <c r="I4" s="33">
        <v>11.6</v>
      </c>
      <c r="J4" s="33">
        <v>74.84</v>
      </c>
      <c r="K4" s="33">
        <v>8.4700000000000006</v>
      </c>
      <c r="L4" s="33" t="s">
        <v>343</v>
      </c>
      <c r="M4" s="33" t="s">
        <v>348</v>
      </c>
      <c r="N4" s="35" t="s">
        <v>351</v>
      </c>
    </row>
    <row r="5" spans="1:14" x14ac:dyDescent="0.35">
      <c r="A5" s="32">
        <v>0.2</v>
      </c>
      <c r="B5" s="33">
        <v>4</v>
      </c>
      <c r="C5" s="33">
        <v>1.5489999999999999</v>
      </c>
      <c r="D5" s="33">
        <v>0.11899999999999999</v>
      </c>
      <c r="E5" s="33">
        <v>-6.0000000000000001E-3</v>
      </c>
      <c r="F5" s="33">
        <v>0.67</v>
      </c>
      <c r="G5" s="33">
        <v>83</v>
      </c>
      <c r="H5" s="34">
        <v>448</v>
      </c>
      <c r="I5" s="33">
        <v>10.78</v>
      </c>
      <c r="J5" s="33">
        <v>79.540000000000006</v>
      </c>
      <c r="K5" s="33">
        <v>3.69</v>
      </c>
      <c r="L5" s="33" t="s">
        <v>343</v>
      </c>
      <c r="M5" s="33" t="s">
        <v>347</v>
      </c>
      <c r="N5" s="35" t="s">
        <v>352</v>
      </c>
    </row>
    <row r="6" spans="1:14" x14ac:dyDescent="0.35">
      <c r="A6" s="32">
        <v>0.27</v>
      </c>
      <c r="B6" s="33">
        <v>4</v>
      </c>
      <c r="C6" s="33">
        <v>1.7569999999999999</v>
      </c>
      <c r="D6" s="33">
        <v>0.151</v>
      </c>
      <c r="E6" s="33">
        <v>-6.0000000000000001E-3</v>
      </c>
      <c r="F6" s="33">
        <v>1.06</v>
      </c>
      <c r="G6" s="33">
        <v>77</v>
      </c>
      <c r="H6" s="34">
        <v>615</v>
      </c>
      <c r="I6" s="33">
        <v>10.77</v>
      </c>
      <c r="J6" s="33">
        <v>77.72</v>
      </c>
      <c r="K6" s="33">
        <v>6.16</v>
      </c>
      <c r="L6" s="33" t="s">
        <v>343</v>
      </c>
      <c r="M6" s="33" t="s">
        <v>347</v>
      </c>
      <c r="N6" s="35" t="s">
        <v>352</v>
      </c>
    </row>
    <row r="7" spans="1:14" x14ac:dyDescent="0.35">
      <c r="A7" s="32">
        <v>0.2</v>
      </c>
      <c r="B7" s="33">
        <v>5</v>
      </c>
      <c r="C7" s="33">
        <v>1.5649999999999999</v>
      </c>
      <c r="D7" s="33">
        <v>0.108</v>
      </c>
      <c r="E7" s="33">
        <v>-5.0000000000000001E-3</v>
      </c>
      <c r="F7" s="33">
        <v>0.44</v>
      </c>
      <c r="G7" s="33">
        <v>65</v>
      </c>
      <c r="H7" s="34">
        <v>349</v>
      </c>
      <c r="I7" s="33">
        <v>10.31</v>
      </c>
      <c r="J7" s="33">
        <v>78.41</v>
      </c>
      <c r="K7" s="33">
        <v>5.34</v>
      </c>
      <c r="L7" s="33" t="s">
        <v>343</v>
      </c>
      <c r="M7" s="33" t="s">
        <v>348</v>
      </c>
      <c r="N7" s="35" t="s">
        <v>350</v>
      </c>
    </row>
    <row r="8" spans="1:14" x14ac:dyDescent="0.35">
      <c r="A8" s="32">
        <v>0.25</v>
      </c>
      <c r="B8" s="33">
        <v>5</v>
      </c>
      <c r="C8" s="33">
        <v>1.615</v>
      </c>
      <c r="D8" s="33">
        <v>0.114</v>
      </c>
      <c r="E8" s="33">
        <v>-4.0000000000000001E-3</v>
      </c>
      <c r="F8" s="33">
        <v>0.64</v>
      </c>
      <c r="G8" s="33">
        <v>66</v>
      </c>
      <c r="H8" s="34">
        <v>377</v>
      </c>
      <c r="I8" s="33">
        <v>9.93</v>
      </c>
      <c r="J8" s="33">
        <v>78.41</v>
      </c>
      <c r="K8" s="33">
        <v>5.77</v>
      </c>
      <c r="L8" s="33" t="s">
        <v>343</v>
      </c>
      <c r="M8" s="33" t="s">
        <v>348</v>
      </c>
      <c r="N8" s="35" t="s">
        <v>350</v>
      </c>
    </row>
    <row r="9" spans="1:14" x14ac:dyDescent="0.35">
      <c r="A9" s="32">
        <v>0.25</v>
      </c>
      <c r="B9" s="33">
        <v>5.8</v>
      </c>
      <c r="C9" s="33">
        <v>1.9059999999999999</v>
      </c>
      <c r="D9" s="33">
        <v>0.125</v>
      </c>
      <c r="E9" s="33">
        <v>-4.0000000000000001E-3</v>
      </c>
      <c r="F9" s="33">
        <v>0.61</v>
      </c>
      <c r="G9" s="33">
        <v>57</v>
      </c>
      <c r="H9" s="34">
        <v>328</v>
      </c>
      <c r="I9" s="33">
        <v>10.52</v>
      </c>
      <c r="J9" s="33">
        <v>77.13</v>
      </c>
      <c r="K9" s="33">
        <v>6.63</v>
      </c>
      <c r="L9" s="33" t="s">
        <v>343</v>
      </c>
      <c r="M9" s="33" t="s">
        <v>349</v>
      </c>
      <c r="N9" s="35" t="s">
        <v>350</v>
      </c>
    </row>
    <row r="10" spans="1:14" x14ac:dyDescent="0.35">
      <c r="A10" s="32">
        <v>0.26</v>
      </c>
      <c r="B10" s="33">
        <v>5</v>
      </c>
      <c r="C10" s="33">
        <v>1.621</v>
      </c>
      <c r="D10" s="33">
        <v>0.111</v>
      </c>
      <c r="E10" s="33">
        <v>-3.0000000000000001E-3</v>
      </c>
      <c r="F10" s="33">
        <v>0.5</v>
      </c>
      <c r="G10" s="33">
        <v>62</v>
      </c>
      <c r="H10" s="34">
        <v>316</v>
      </c>
      <c r="I10" s="33">
        <v>10.3</v>
      </c>
      <c r="J10" s="33">
        <v>78.430000000000007</v>
      </c>
      <c r="K10" s="33">
        <v>6.05</v>
      </c>
      <c r="L10" s="33" t="s">
        <v>343</v>
      </c>
      <c r="M10" s="33" t="s">
        <v>348</v>
      </c>
      <c r="N10" s="35" t="s">
        <v>350</v>
      </c>
    </row>
    <row r="11" spans="1:14" x14ac:dyDescent="0.35">
      <c r="A11" s="32">
        <v>0.31</v>
      </c>
      <c r="B11" s="33">
        <v>5</v>
      </c>
      <c r="C11" s="33">
        <v>1.633</v>
      </c>
      <c r="D11" s="33">
        <v>0.10199999999999999</v>
      </c>
      <c r="E11" s="33">
        <v>-4.0000000000000001E-3</v>
      </c>
      <c r="F11" s="33">
        <v>0.46</v>
      </c>
      <c r="G11" s="33">
        <v>62</v>
      </c>
      <c r="H11" s="34">
        <v>340</v>
      </c>
      <c r="I11" s="33">
        <v>9.98</v>
      </c>
      <c r="J11" s="33">
        <v>78.89</v>
      </c>
      <c r="K11" s="33">
        <v>5.43</v>
      </c>
      <c r="L11" s="33" t="s">
        <v>343</v>
      </c>
      <c r="M11" s="33" t="s">
        <v>348</v>
      </c>
      <c r="N11" s="35" t="s">
        <v>350</v>
      </c>
    </row>
    <row r="12" spans="1:14" x14ac:dyDescent="0.35">
      <c r="A12" s="32">
        <v>0.24</v>
      </c>
      <c r="B12" s="33">
        <v>5.3</v>
      </c>
      <c r="C12" s="33">
        <v>1.7310000000000001</v>
      </c>
      <c r="D12" s="33">
        <v>0.10100000000000001</v>
      </c>
      <c r="E12" s="33">
        <v>-3.0000000000000001E-3</v>
      </c>
      <c r="F12" s="33">
        <v>0.53</v>
      </c>
      <c r="G12" s="33">
        <v>63</v>
      </c>
      <c r="H12" s="34">
        <v>323</v>
      </c>
      <c r="I12" s="33">
        <v>10.76</v>
      </c>
      <c r="J12" s="33">
        <v>76.739999999999995</v>
      </c>
      <c r="K12" s="33">
        <v>7</v>
      </c>
      <c r="L12" s="33" t="s">
        <v>343</v>
      </c>
      <c r="M12" s="33" t="s">
        <v>349</v>
      </c>
      <c r="N12" s="35" t="s">
        <v>350</v>
      </c>
    </row>
    <row r="13" spans="1:14" x14ac:dyDescent="0.35">
      <c r="A13" s="32">
        <v>0.28999999999999998</v>
      </c>
      <c r="B13" s="33">
        <v>5.8</v>
      </c>
      <c r="C13" s="33">
        <v>1.83</v>
      </c>
      <c r="D13" s="33">
        <v>0.13700000000000001</v>
      </c>
      <c r="E13" s="33">
        <v>-2E-3</v>
      </c>
      <c r="F13" s="33">
        <v>0.82</v>
      </c>
      <c r="G13" s="33">
        <v>51</v>
      </c>
      <c r="H13" s="34">
        <v>331</v>
      </c>
      <c r="I13" s="33">
        <v>11.07</v>
      </c>
      <c r="J13" s="33">
        <v>76.510000000000005</v>
      </c>
      <c r="K13" s="33">
        <v>7.33</v>
      </c>
      <c r="L13" s="33" t="s">
        <v>343</v>
      </c>
      <c r="M13" s="33" t="s">
        <v>349</v>
      </c>
      <c r="N13" s="35" t="s">
        <v>350</v>
      </c>
    </row>
    <row r="14" spans="1:14" x14ac:dyDescent="0.35">
      <c r="A14" s="32">
        <v>0.24</v>
      </c>
      <c r="B14" s="33">
        <v>6.3</v>
      </c>
      <c r="C14" s="33">
        <v>1.99</v>
      </c>
      <c r="D14" s="33">
        <v>0.13800000000000001</v>
      </c>
      <c r="E14" s="33">
        <v>-3.0000000000000001E-3</v>
      </c>
      <c r="F14" s="33">
        <v>0.7</v>
      </c>
      <c r="G14" s="33">
        <v>65</v>
      </c>
      <c r="H14" s="34">
        <v>333</v>
      </c>
      <c r="I14" s="33">
        <v>10.41</v>
      </c>
      <c r="J14" s="33">
        <v>77.180000000000007</v>
      </c>
      <c r="K14" s="33">
        <v>6.78</v>
      </c>
      <c r="L14" s="33" t="s">
        <v>343</v>
      </c>
      <c r="M14" s="33" t="s">
        <v>349</v>
      </c>
      <c r="N14" s="35" t="s">
        <v>350</v>
      </c>
    </row>
    <row r="15" spans="1:14" x14ac:dyDescent="0.35">
      <c r="A15" s="32">
        <v>0.23</v>
      </c>
      <c r="B15" s="33">
        <v>5</v>
      </c>
      <c r="C15" s="33">
        <v>1.702</v>
      </c>
      <c r="D15" s="33">
        <v>9.2999999999999999E-2</v>
      </c>
      <c r="E15" s="33">
        <v>-4.0000000000000001E-3</v>
      </c>
      <c r="F15" s="33">
        <v>0.42</v>
      </c>
      <c r="G15" s="33">
        <v>61</v>
      </c>
      <c r="H15" s="34">
        <v>238</v>
      </c>
      <c r="I15" s="33">
        <v>12.95</v>
      </c>
      <c r="J15" s="33">
        <v>73.03</v>
      </c>
      <c r="K15" s="33">
        <v>9.24</v>
      </c>
      <c r="L15" s="33" t="s">
        <v>343</v>
      </c>
      <c r="M15" s="33" t="s">
        <v>348</v>
      </c>
      <c r="N15" s="35" t="s">
        <v>352</v>
      </c>
    </row>
    <row r="16" spans="1:14" x14ac:dyDescent="0.35">
      <c r="A16" s="32">
        <v>0.28000000000000003</v>
      </c>
      <c r="B16" s="33">
        <v>7.1</v>
      </c>
      <c r="C16" s="33">
        <v>1.782</v>
      </c>
      <c r="D16" s="33">
        <v>0.129</v>
      </c>
      <c r="E16" s="33">
        <v>-4.0000000000000001E-3</v>
      </c>
      <c r="F16" s="33">
        <v>0.54</v>
      </c>
      <c r="G16" s="33">
        <v>58</v>
      </c>
      <c r="H16" s="34">
        <v>362</v>
      </c>
      <c r="I16" s="33">
        <v>9.5299999999999994</v>
      </c>
      <c r="J16" s="33">
        <v>78.41</v>
      </c>
      <c r="K16" s="33">
        <v>6.42</v>
      </c>
      <c r="L16" s="33" t="s">
        <v>343</v>
      </c>
      <c r="M16" s="33" t="s">
        <v>349</v>
      </c>
      <c r="N16" s="35" t="s">
        <v>350</v>
      </c>
    </row>
    <row r="17" spans="1:14" x14ac:dyDescent="0.35">
      <c r="A17" s="32">
        <v>0.24</v>
      </c>
      <c r="B17" s="33">
        <v>5.8</v>
      </c>
      <c r="C17" s="33">
        <v>1.6890000000000001</v>
      </c>
      <c r="D17" s="33">
        <v>0.109</v>
      </c>
      <c r="E17" s="33">
        <v>-5.0000000000000001E-3</v>
      </c>
      <c r="F17" s="33">
        <v>0.67</v>
      </c>
      <c r="G17" s="33">
        <v>57</v>
      </c>
      <c r="H17" s="34">
        <v>350</v>
      </c>
      <c r="I17" s="33">
        <v>10.01</v>
      </c>
      <c r="J17" s="33">
        <v>77.78</v>
      </c>
      <c r="K17" s="33">
        <v>6.59</v>
      </c>
      <c r="L17" s="33" t="s">
        <v>343</v>
      </c>
      <c r="M17" s="33" t="s">
        <v>349</v>
      </c>
      <c r="N17" s="35" t="s">
        <v>350</v>
      </c>
    </row>
    <row r="18" spans="1:14" x14ac:dyDescent="0.35">
      <c r="A18" s="32">
        <v>0.26</v>
      </c>
      <c r="B18" s="33">
        <v>6.4</v>
      </c>
      <c r="C18" s="33">
        <v>1.806</v>
      </c>
      <c r="D18" s="33">
        <v>0.127</v>
      </c>
      <c r="E18" s="33">
        <v>-4.0000000000000001E-3</v>
      </c>
      <c r="F18" s="33">
        <v>0.33</v>
      </c>
      <c r="G18" s="33">
        <v>62</v>
      </c>
      <c r="H18" s="34">
        <v>405</v>
      </c>
      <c r="I18" s="33">
        <v>10.42</v>
      </c>
      <c r="J18" s="33">
        <v>77.7</v>
      </c>
      <c r="K18" s="33">
        <v>6.23</v>
      </c>
      <c r="L18" s="33" t="s">
        <v>343</v>
      </c>
      <c r="M18" s="33" t="s">
        <v>349</v>
      </c>
      <c r="N18" s="35" t="s">
        <v>350</v>
      </c>
    </row>
    <row r="19" spans="1:14" x14ac:dyDescent="0.35">
      <c r="A19" s="32">
        <v>0.33</v>
      </c>
      <c r="B19" s="33">
        <v>8.5</v>
      </c>
      <c r="C19" s="33">
        <v>1.9239999999999999</v>
      </c>
      <c r="D19" s="33">
        <v>0.14699999999999999</v>
      </c>
      <c r="E19" s="33">
        <v>-1E-3</v>
      </c>
      <c r="F19" s="33">
        <v>0.77</v>
      </c>
      <c r="G19" s="33">
        <v>40</v>
      </c>
      <c r="H19" s="34">
        <v>295</v>
      </c>
      <c r="I19" s="33">
        <v>11.87</v>
      </c>
      <c r="J19" s="33">
        <v>74</v>
      </c>
      <c r="K19" s="33">
        <v>9.11</v>
      </c>
      <c r="L19" s="33" t="s">
        <v>343</v>
      </c>
      <c r="M19" s="33" t="s">
        <v>349</v>
      </c>
      <c r="N19" s="35" t="s">
        <v>351</v>
      </c>
    </row>
    <row r="20" spans="1:14" x14ac:dyDescent="0.35">
      <c r="A20" s="32">
        <v>0.24</v>
      </c>
      <c r="B20" s="33">
        <v>8.4</v>
      </c>
      <c r="C20" s="33">
        <v>1.649</v>
      </c>
      <c r="D20" s="33">
        <v>0.121</v>
      </c>
      <c r="E20" s="33">
        <v>-4.0000000000000001E-3</v>
      </c>
      <c r="F20" s="33">
        <v>0.62</v>
      </c>
      <c r="G20" s="33">
        <v>62</v>
      </c>
      <c r="H20" s="34">
        <v>362</v>
      </c>
      <c r="I20" s="33">
        <v>9.08</v>
      </c>
      <c r="J20" s="33">
        <v>79.83</v>
      </c>
      <c r="K20" s="33">
        <v>5.59</v>
      </c>
      <c r="L20" s="33" t="s">
        <v>343</v>
      </c>
      <c r="M20" s="33" t="s">
        <v>348</v>
      </c>
      <c r="N20" s="35" t="s">
        <v>352</v>
      </c>
    </row>
    <row r="21" spans="1:14" x14ac:dyDescent="0.35">
      <c r="A21" s="32">
        <v>0.24</v>
      </c>
      <c r="B21" s="33">
        <v>8.4</v>
      </c>
      <c r="C21" s="33">
        <v>1.631</v>
      </c>
      <c r="D21" s="33">
        <v>0.11799999999999999</v>
      </c>
      <c r="E21" s="33">
        <v>-4.0000000000000001E-3</v>
      </c>
      <c r="F21" s="33">
        <v>0.64</v>
      </c>
      <c r="G21" s="33">
        <v>62</v>
      </c>
      <c r="H21" s="34">
        <v>362</v>
      </c>
      <c r="I21" s="33">
        <v>9.3699999999999992</v>
      </c>
      <c r="J21" s="33">
        <v>79.98</v>
      </c>
      <c r="K21" s="33">
        <v>5.22</v>
      </c>
      <c r="L21" s="33" t="s">
        <v>343</v>
      </c>
      <c r="M21" s="33" t="s">
        <v>348</v>
      </c>
      <c r="N21" s="35" t="s">
        <v>352</v>
      </c>
    </row>
    <row r="22" spans="1:14" x14ac:dyDescent="0.35">
      <c r="A22" s="32">
        <v>0.32</v>
      </c>
      <c r="B22" s="33">
        <v>8.1</v>
      </c>
      <c r="C22" s="33">
        <v>1.8120000000000001</v>
      </c>
      <c r="D22" s="33">
        <v>0.13900000000000001</v>
      </c>
      <c r="E22" s="33">
        <v>-2E-3</v>
      </c>
      <c r="F22" s="33">
        <v>0.82</v>
      </c>
      <c r="G22" s="33">
        <v>54</v>
      </c>
      <c r="H22" s="34">
        <v>339</v>
      </c>
      <c r="I22" s="33">
        <v>10.63</v>
      </c>
      <c r="J22" s="33">
        <v>76.09</v>
      </c>
      <c r="K22" s="33">
        <v>7.91</v>
      </c>
      <c r="L22" s="33" t="s">
        <v>343</v>
      </c>
      <c r="M22" s="33" t="s">
        <v>349</v>
      </c>
      <c r="N22" s="35" t="s">
        <v>351</v>
      </c>
    </row>
    <row r="23" spans="1:14" x14ac:dyDescent="0.35">
      <c r="A23" s="32">
        <v>0.27</v>
      </c>
      <c r="B23" s="33">
        <v>6.7</v>
      </c>
      <c r="C23" s="33">
        <v>1.82</v>
      </c>
      <c r="D23" s="33">
        <v>0.13200000000000001</v>
      </c>
      <c r="E23" s="33">
        <v>-3.0000000000000001E-3</v>
      </c>
      <c r="F23" s="33">
        <v>0.71</v>
      </c>
      <c r="G23" s="33">
        <v>61</v>
      </c>
      <c r="H23" s="34">
        <v>373</v>
      </c>
      <c r="I23" s="33">
        <v>9.91</v>
      </c>
      <c r="J23" s="33">
        <v>78.14</v>
      </c>
      <c r="K23" s="33">
        <v>6.26</v>
      </c>
      <c r="L23" s="33" t="s">
        <v>343</v>
      </c>
      <c r="M23" s="33" t="s">
        <v>349</v>
      </c>
      <c r="N23" s="35" t="s">
        <v>350</v>
      </c>
    </row>
    <row r="24" spans="1:14" x14ac:dyDescent="0.35">
      <c r="A24" s="32">
        <v>0.24</v>
      </c>
      <c r="B24" s="33">
        <v>4</v>
      </c>
      <c r="C24" s="33">
        <v>1.7090000000000001</v>
      </c>
      <c r="D24" s="33">
        <v>0.11600000000000001</v>
      </c>
      <c r="E24" s="33">
        <v>-4.0000000000000001E-3</v>
      </c>
      <c r="F24" s="33">
        <v>0.65</v>
      </c>
      <c r="G24" s="33">
        <v>67</v>
      </c>
      <c r="H24" s="34">
        <v>344</v>
      </c>
      <c r="I24" s="33">
        <v>10.26</v>
      </c>
      <c r="J24" s="33">
        <v>78.36</v>
      </c>
      <c r="K24" s="33">
        <v>5.96</v>
      </c>
      <c r="L24" s="33" t="s">
        <v>343</v>
      </c>
      <c r="M24" s="33" t="s">
        <v>349</v>
      </c>
      <c r="N24" s="35" t="s">
        <v>350</v>
      </c>
    </row>
    <row r="25" spans="1:14" x14ac:dyDescent="0.35">
      <c r="A25" s="32">
        <v>0.36</v>
      </c>
      <c r="B25" s="33">
        <v>7.6</v>
      </c>
      <c r="C25" s="33">
        <v>2.052</v>
      </c>
      <c r="D25" s="33">
        <v>0.151</v>
      </c>
      <c r="E25" s="33">
        <v>-1E-3</v>
      </c>
      <c r="F25" s="33">
        <v>0.5</v>
      </c>
      <c r="G25" s="33">
        <v>49</v>
      </c>
      <c r="H25" s="34">
        <v>283</v>
      </c>
      <c r="I25" s="33">
        <v>13.76</v>
      </c>
      <c r="J25" s="33">
        <v>71.73</v>
      </c>
      <c r="K25" s="33">
        <v>10.47</v>
      </c>
      <c r="L25" s="33" t="s">
        <v>343</v>
      </c>
      <c r="M25" s="33" t="s">
        <v>349</v>
      </c>
      <c r="N25" s="35" t="s">
        <v>351</v>
      </c>
    </row>
    <row r="26" spans="1:14" x14ac:dyDescent="0.35">
      <c r="A26" s="32">
        <v>0.23</v>
      </c>
      <c r="B26" s="33">
        <v>4.9000000000000004</v>
      </c>
      <c r="C26" s="33">
        <v>1.5960000000000001</v>
      </c>
      <c r="D26" s="33">
        <v>0.114</v>
      </c>
      <c r="E26" s="33">
        <v>-4.0000000000000001E-3</v>
      </c>
      <c r="F26" s="33">
        <v>0.36</v>
      </c>
      <c r="G26" s="33">
        <v>60</v>
      </c>
      <c r="H26" s="34">
        <v>293</v>
      </c>
      <c r="I26" s="33">
        <v>8.76</v>
      </c>
      <c r="J26" s="33">
        <v>78.39</v>
      </c>
      <c r="K26" s="33">
        <v>6.8</v>
      </c>
      <c r="L26" s="33" t="s">
        <v>343</v>
      </c>
      <c r="M26" s="33" t="s">
        <v>348</v>
      </c>
      <c r="N26" s="35" t="s">
        <v>350</v>
      </c>
    </row>
    <row r="27" spans="1:14" x14ac:dyDescent="0.35">
      <c r="A27" s="32">
        <v>0.26</v>
      </c>
      <c r="B27" s="33">
        <v>4</v>
      </c>
      <c r="C27" s="33">
        <v>1.8220000000000001</v>
      </c>
      <c r="D27" s="33">
        <v>0.13900000000000001</v>
      </c>
      <c r="E27" s="33">
        <v>-3.0000000000000001E-3</v>
      </c>
      <c r="F27" s="33">
        <v>0.66</v>
      </c>
      <c r="G27" s="33">
        <v>58</v>
      </c>
      <c r="H27" s="34">
        <v>282</v>
      </c>
      <c r="I27" s="33">
        <v>11.73</v>
      </c>
      <c r="J27" s="33">
        <v>75.09</v>
      </c>
      <c r="K27" s="33">
        <v>7.65</v>
      </c>
      <c r="L27" s="33" t="s">
        <v>343</v>
      </c>
      <c r="M27" s="33" t="s">
        <v>349</v>
      </c>
      <c r="N27" s="35" t="s">
        <v>350</v>
      </c>
    </row>
    <row r="28" spans="1:14" x14ac:dyDescent="0.35">
      <c r="A28" s="32">
        <v>0.24</v>
      </c>
      <c r="B28" s="33">
        <v>5.8</v>
      </c>
      <c r="C28" s="33">
        <v>1.7949999999999999</v>
      </c>
      <c r="D28" s="33">
        <v>0.13500000000000001</v>
      </c>
      <c r="E28" s="33">
        <v>-3.0000000000000001E-3</v>
      </c>
      <c r="F28" s="33">
        <v>0.78</v>
      </c>
      <c r="G28" s="33">
        <v>62</v>
      </c>
      <c r="H28" s="34">
        <v>361</v>
      </c>
      <c r="I28" s="33">
        <v>10.24</v>
      </c>
      <c r="J28" s="33">
        <v>78.290000000000006</v>
      </c>
      <c r="K28" s="33">
        <v>5.98</v>
      </c>
      <c r="L28" s="33" t="s">
        <v>343</v>
      </c>
      <c r="M28" s="33" t="s">
        <v>349</v>
      </c>
      <c r="N28" s="35" t="s">
        <v>350</v>
      </c>
    </row>
    <row r="29" spans="1:14" x14ac:dyDescent="0.35">
      <c r="A29" s="32">
        <v>0.26</v>
      </c>
      <c r="B29" s="33">
        <v>6.6</v>
      </c>
      <c r="C29" s="33">
        <v>1.802</v>
      </c>
      <c r="D29" s="33">
        <v>0.13</v>
      </c>
      <c r="E29" s="33">
        <v>-4.0000000000000001E-3</v>
      </c>
      <c r="F29" s="33">
        <v>0.84</v>
      </c>
      <c r="G29" s="33">
        <v>62</v>
      </c>
      <c r="H29" s="34">
        <v>385</v>
      </c>
      <c r="I29" s="33">
        <v>11.08</v>
      </c>
      <c r="J29" s="33">
        <v>77.430000000000007</v>
      </c>
      <c r="K29" s="33">
        <v>6.87</v>
      </c>
      <c r="L29" s="33" t="s">
        <v>343</v>
      </c>
      <c r="M29" s="33" t="s">
        <v>349</v>
      </c>
      <c r="N29" s="35" t="s">
        <v>350</v>
      </c>
    </row>
    <row r="30" spans="1:14" x14ac:dyDescent="0.35">
      <c r="A30" s="32">
        <v>0.2</v>
      </c>
      <c r="B30" s="33">
        <v>4.7</v>
      </c>
      <c r="C30" s="33">
        <v>1.569</v>
      </c>
      <c r="D30" s="33">
        <v>8.6999999999999994E-2</v>
      </c>
      <c r="E30" s="33">
        <v>-2E-3</v>
      </c>
      <c r="F30" s="33">
        <v>0.47</v>
      </c>
      <c r="G30" s="33">
        <v>74</v>
      </c>
      <c r="H30" s="34">
        <v>280</v>
      </c>
      <c r="I30" s="33">
        <v>12.96</v>
      </c>
      <c r="J30" s="33">
        <v>73.17</v>
      </c>
      <c r="K30" s="33">
        <v>9.0399999999999991</v>
      </c>
      <c r="L30" s="33" t="s">
        <v>343</v>
      </c>
      <c r="M30" s="33" t="s">
        <v>348</v>
      </c>
      <c r="N30" s="35" t="s">
        <v>352</v>
      </c>
    </row>
    <row r="31" spans="1:14" x14ac:dyDescent="0.35">
      <c r="A31" s="32">
        <v>0.23</v>
      </c>
      <c r="B31" s="33">
        <v>7</v>
      </c>
      <c r="C31" s="33">
        <v>1.647</v>
      </c>
      <c r="D31" s="33">
        <v>0.11899999999999999</v>
      </c>
      <c r="E31" s="33">
        <v>-3.0000000000000001E-3</v>
      </c>
      <c r="F31" s="33">
        <v>0.66</v>
      </c>
      <c r="G31" s="33">
        <v>61</v>
      </c>
      <c r="H31" s="34">
        <v>327</v>
      </c>
      <c r="I31" s="33">
        <v>9.56</v>
      </c>
      <c r="J31" s="33">
        <v>79.489999999999995</v>
      </c>
      <c r="K31" s="33">
        <v>5.39</v>
      </c>
      <c r="L31" s="33" t="s">
        <v>343</v>
      </c>
      <c r="M31" s="33" t="s">
        <v>348</v>
      </c>
      <c r="N31" s="35" t="s">
        <v>352</v>
      </c>
    </row>
    <row r="32" spans="1:14" x14ac:dyDescent="0.35">
      <c r="A32" s="32">
        <v>0.2</v>
      </c>
      <c r="B32" s="33">
        <v>6.2</v>
      </c>
      <c r="C32" s="33">
        <v>1.726</v>
      </c>
      <c r="D32" s="33">
        <v>0.13700000000000001</v>
      </c>
      <c r="E32" s="33">
        <v>-5.0000000000000001E-3</v>
      </c>
      <c r="F32" s="33">
        <v>0.52</v>
      </c>
      <c r="G32" s="33">
        <v>69</v>
      </c>
      <c r="H32" s="34">
        <v>458</v>
      </c>
      <c r="I32" s="33">
        <v>10.029999999999999</v>
      </c>
      <c r="J32" s="33">
        <v>78.23</v>
      </c>
      <c r="K32" s="33">
        <v>5.74</v>
      </c>
      <c r="L32" s="33" t="s">
        <v>343</v>
      </c>
      <c r="M32" s="33" t="s">
        <v>348</v>
      </c>
      <c r="N32" s="35" t="s">
        <v>350</v>
      </c>
    </row>
    <row r="33" spans="1:14" x14ac:dyDescent="0.35">
      <c r="A33" s="32">
        <v>0.25</v>
      </c>
      <c r="B33" s="33">
        <v>7.4</v>
      </c>
      <c r="C33" s="33">
        <v>1.7749999999999999</v>
      </c>
      <c r="D33" s="33">
        <v>0.115</v>
      </c>
      <c r="E33" s="33">
        <v>-3.0000000000000001E-3</v>
      </c>
      <c r="F33" s="33">
        <v>0.61</v>
      </c>
      <c r="G33" s="33">
        <v>65</v>
      </c>
      <c r="H33" s="34">
        <v>267</v>
      </c>
      <c r="I33" s="33">
        <v>11.02</v>
      </c>
      <c r="J33" s="33">
        <v>76.510000000000005</v>
      </c>
      <c r="K33" s="33">
        <v>6.75</v>
      </c>
      <c r="L33" s="33" t="s">
        <v>343</v>
      </c>
      <c r="M33" s="33" t="s">
        <v>348</v>
      </c>
      <c r="N33" s="35" t="s">
        <v>350</v>
      </c>
    </row>
    <row r="34" spans="1:14" x14ac:dyDescent="0.35">
      <c r="A34" s="32">
        <v>0.25</v>
      </c>
      <c r="B34" s="33">
        <v>4.8</v>
      </c>
      <c r="C34" s="33">
        <v>1.671</v>
      </c>
      <c r="D34" s="33">
        <v>0.114</v>
      </c>
      <c r="E34" s="33">
        <v>-3.0000000000000001E-3</v>
      </c>
      <c r="F34" s="33">
        <v>0.74</v>
      </c>
      <c r="G34" s="33">
        <v>68</v>
      </c>
      <c r="H34" s="34">
        <v>346</v>
      </c>
      <c r="I34" s="33">
        <v>10.99</v>
      </c>
      <c r="J34" s="33">
        <v>77.05</v>
      </c>
      <c r="K34" s="33">
        <v>6.65</v>
      </c>
      <c r="L34" s="33" t="s">
        <v>343</v>
      </c>
      <c r="M34" s="33" t="s">
        <v>349</v>
      </c>
      <c r="N34" s="35" t="s">
        <v>350</v>
      </c>
    </row>
    <row r="35" spans="1:14" x14ac:dyDescent="0.35">
      <c r="A35" s="32">
        <v>0.22</v>
      </c>
      <c r="B35" s="33">
        <v>6.4</v>
      </c>
      <c r="C35" s="33">
        <v>1.6279999999999999</v>
      </c>
      <c r="D35" s="33">
        <v>0.115</v>
      </c>
      <c r="E35" s="33">
        <v>-4.0000000000000001E-3</v>
      </c>
      <c r="F35" s="33">
        <v>0.68</v>
      </c>
      <c r="G35" s="33">
        <v>68</v>
      </c>
      <c r="H35" s="34">
        <v>367</v>
      </c>
      <c r="I35" s="33">
        <v>10.78</v>
      </c>
      <c r="J35" s="33">
        <v>78.33</v>
      </c>
      <c r="K35" s="33">
        <v>6.14</v>
      </c>
      <c r="L35" s="33" t="s">
        <v>343</v>
      </c>
      <c r="M35" s="33" t="s">
        <v>349</v>
      </c>
      <c r="N35" s="35" t="s">
        <v>350</v>
      </c>
    </row>
    <row r="36" spans="1:14" x14ac:dyDescent="0.35">
      <c r="A36" s="32">
        <v>0.24</v>
      </c>
      <c r="B36" s="33">
        <v>6.7</v>
      </c>
      <c r="C36" s="33">
        <v>1.746</v>
      </c>
      <c r="D36" s="33">
        <v>0.129</v>
      </c>
      <c r="E36" s="33">
        <v>-3.0000000000000001E-3</v>
      </c>
      <c r="F36" s="33">
        <v>0.75</v>
      </c>
      <c r="G36" s="33">
        <v>63</v>
      </c>
      <c r="H36" s="34">
        <v>378</v>
      </c>
      <c r="I36" s="33">
        <v>10.61</v>
      </c>
      <c r="J36" s="33">
        <v>77.930000000000007</v>
      </c>
      <c r="K36" s="33">
        <v>6.06</v>
      </c>
      <c r="L36" s="33" t="s">
        <v>343</v>
      </c>
      <c r="M36" s="33" t="s">
        <v>349</v>
      </c>
      <c r="N36" s="35" t="s">
        <v>350</v>
      </c>
    </row>
    <row r="37" spans="1:14" x14ac:dyDescent="0.35">
      <c r="A37" s="32">
        <v>0.25</v>
      </c>
      <c r="B37" s="33">
        <v>5.9</v>
      </c>
      <c r="C37" s="33">
        <v>1.6870000000000001</v>
      </c>
      <c r="D37" s="33">
        <v>0.121</v>
      </c>
      <c r="E37" s="33">
        <v>-4.0000000000000001E-3</v>
      </c>
      <c r="F37" s="33">
        <v>0.7</v>
      </c>
      <c r="G37" s="33">
        <v>66</v>
      </c>
      <c r="H37" s="34">
        <v>360</v>
      </c>
      <c r="I37" s="33">
        <v>10.59</v>
      </c>
      <c r="J37" s="33">
        <v>77.8</v>
      </c>
      <c r="K37" s="33">
        <v>6.07</v>
      </c>
      <c r="L37" s="33" t="s">
        <v>343</v>
      </c>
      <c r="M37" s="33" t="s">
        <v>349</v>
      </c>
      <c r="N37" s="35" t="s">
        <v>350</v>
      </c>
    </row>
    <row r="38" spans="1:14" x14ac:dyDescent="0.35">
      <c r="A38" s="32">
        <v>0.25</v>
      </c>
      <c r="B38" s="33">
        <v>5</v>
      </c>
      <c r="C38" s="33">
        <v>1.7629999999999999</v>
      </c>
      <c r="D38" s="33">
        <v>0.10299999999999999</v>
      </c>
      <c r="E38" s="33">
        <v>-3.0000000000000001E-3</v>
      </c>
      <c r="F38" s="33">
        <v>0.86</v>
      </c>
      <c r="G38" s="33">
        <v>60</v>
      </c>
      <c r="H38" s="34">
        <v>272</v>
      </c>
      <c r="I38" s="33">
        <v>12.4</v>
      </c>
      <c r="J38" s="33">
        <v>74.540000000000006</v>
      </c>
      <c r="K38" s="33">
        <v>8.06</v>
      </c>
      <c r="L38" s="33" t="s">
        <v>343</v>
      </c>
      <c r="M38" s="33" t="s">
        <v>348</v>
      </c>
      <c r="N38" s="35" t="s">
        <v>352</v>
      </c>
    </row>
    <row r="39" spans="1:14" x14ac:dyDescent="0.35">
      <c r="A39" s="32">
        <v>0.2</v>
      </c>
      <c r="B39" s="33">
        <v>4</v>
      </c>
      <c r="C39" s="33">
        <v>1.472</v>
      </c>
      <c r="D39" s="33">
        <v>8.6999999999999994E-2</v>
      </c>
      <c r="E39" s="33">
        <v>-2E-3</v>
      </c>
      <c r="F39" s="33">
        <v>0.51</v>
      </c>
      <c r="G39" s="33">
        <v>70</v>
      </c>
      <c r="H39" s="34">
        <v>346</v>
      </c>
      <c r="I39" s="33">
        <v>12.96</v>
      </c>
      <c r="J39" s="33">
        <v>73.19</v>
      </c>
      <c r="K39" s="33">
        <v>9.07</v>
      </c>
      <c r="L39" s="33" t="s">
        <v>343</v>
      </c>
      <c r="M39" s="33" t="s">
        <v>348</v>
      </c>
      <c r="N39" s="35" t="s">
        <v>352</v>
      </c>
    </row>
    <row r="40" spans="1:14" x14ac:dyDescent="0.35">
      <c r="A40" s="32">
        <v>0.27</v>
      </c>
      <c r="B40" s="33">
        <v>6.6</v>
      </c>
      <c r="C40" s="33">
        <v>1.742</v>
      </c>
      <c r="D40" s="33">
        <v>0.13</v>
      </c>
      <c r="E40" s="33">
        <v>-3.0000000000000001E-3</v>
      </c>
      <c r="F40" s="33">
        <v>0.78</v>
      </c>
      <c r="G40" s="33">
        <v>64</v>
      </c>
      <c r="H40" s="34">
        <v>406</v>
      </c>
      <c r="I40" s="33">
        <v>10.42</v>
      </c>
      <c r="J40" s="33">
        <v>78.19</v>
      </c>
      <c r="K40" s="33">
        <v>6.16</v>
      </c>
      <c r="L40" s="33" t="s">
        <v>343</v>
      </c>
      <c r="M40" s="33" t="s">
        <v>349</v>
      </c>
      <c r="N40" s="35" t="s">
        <v>350</v>
      </c>
    </row>
    <row r="41" spans="1:14" x14ac:dyDescent="0.35">
      <c r="A41" s="32">
        <v>0.26</v>
      </c>
      <c r="B41" s="33">
        <v>5.3</v>
      </c>
      <c r="C41" s="33">
        <v>1.7030000000000001</v>
      </c>
      <c r="D41" s="33">
        <v>0.115</v>
      </c>
      <c r="E41" s="33">
        <v>-4.0000000000000001E-3</v>
      </c>
      <c r="F41" s="33">
        <v>0.6</v>
      </c>
      <c r="G41" s="33">
        <v>66</v>
      </c>
      <c r="H41" s="34">
        <v>378</v>
      </c>
      <c r="I41" s="33">
        <v>10.91</v>
      </c>
      <c r="J41" s="33">
        <v>76.92</v>
      </c>
      <c r="K41" s="33">
        <v>6.79</v>
      </c>
      <c r="L41" s="33" t="s">
        <v>343</v>
      </c>
      <c r="M41" s="33" t="s">
        <v>349</v>
      </c>
      <c r="N41" s="35" t="s">
        <v>350</v>
      </c>
    </row>
    <row r="42" spans="1:14" x14ac:dyDescent="0.35">
      <c r="A42" s="32">
        <v>0.25</v>
      </c>
      <c r="B42" s="33">
        <v>5.0999999999999996</v>
      </c>
      <c r="C42" s="33">
        <v>1.6910000000000001</v>
      </c>
      <c r="D42" s="33">
        <v>0.114</v>
      </c>
      <c r="E42" s="33">
        <v>-4.0000000000000001E-3</v>
      </c>
      <c r="F42" s="33">
        <v>0.68</v>
      </c>
      <c r="G42" s="33">
        <v>64</v>
      </c>
      <c r="H42" s="34">
        <v>372</v>
      </c>
      <c r="I42" s="33">
        <v>10.78</v>
      </c>
      <c r="J42" s="33">
        <v>77.31</v>
      </c>
      <c r="K42" s="33">
        <v>6.55</v>
      </c>
      <c r="L42" s="33" t="s">
        <v>343</v>
      </c>
      <c r="M42" s="33" t="s">
        <v>349</v>
      </c>
      <c r="N42" s="35" t="s">
        <v>350</v>
      </c>
    </row>
    <row r="43" spans="1:14" x14ac:dyDescent="0.35">
      <c r="A43" s="32">
        <v>0.26</v>
      </c>
      <c r="B43" s="33">
        <v>6.5</v>
      </c>
      <c r="C43" s="33">
        <v>1.58</v>
      </c>
      <c r="D43" s="33">
        <v>0.10299999999999999</v>
      </c>
      <c r="E43" s="33">
        <v>-4.0000000000000001E-3</v>
      </c>
      <c r="F43" s="33">
        <v>0.56999999999999995</v>
      </c>
      <c r="G43" s="33">
        <v>62</v>
      </c>
      <c r="H43" s="34">
        <v>353</v>
      </c>
      <c r="I43" s="33">
        <v>10.61</v>
      </c>
      <c r="J43" s="33">
        <v>77.599999999999994</v>
      </c>
      <c r="K43" s="33">
        <v>6.49</v>
      </c>
      <c r="L43" s="33" t="s">
        <v>343</v>
      </c>
      <c r="M43" s="33" t="s">
        <v>349</v>
      </c>
      <c r="N43" s="35" t="s">
        <v>350</v>
      </c>
    </row>
    <row r="44" spans="1:14" x14ac:dyDescent="0.35">
      <c r="A44" s="32">
        <v>0.34</v>
      </c>
      <c r="B44" s="33">
        <v>5.8</v>
      </c>
      <c r="C44" s="33">
        <v>1.83</v>
      </c>
      <c r="D44" s="33">
        <v>0.115</v>
      </c>
      <c r="E44" s="33">
        <v>-4.0000000000000001E-3</v>
      </c>
      <c r="F44" s="33">
        <v>0.74</v>
      </c>
      <c r="G44" s="33">
        <v>60</v>
      </c>
      <c r="H44" s="34">
        <v>314</v>
      </c>
      <c r="I44" s="33">
        <v>11.45</v>
      </c>
      <c r="J44" s="33">
        <v>75.709999999999994</v>
      </c>
      <c r="K44" s="33">
        <v>7.32</v>
      </c>
      <c r="L44" s="33" t="s">
        <v>343</v>
      </c>
      <c r="M44" s="33" t="s">
        <v>349</v>
      </c>
      <c r="N44" s="35" t="s">
        <v>350</v>
      </c>
    </row>
    <row r="45" spans="1:14" x14ac:dyDescent="0.35">
      <c r="A45" s="32">
        <v>0.28000000000000003</v>
      </c>
      <c r="B45" s="33">
        <v>5</v>
      </c>
      <c r="C45" s="33">
        <v>1.706</v>
      </c>
      <c r="D45" s="33">
        <v>0.114</v>
      </c>
      <c r="E45" s="33">
        <v>-4.0000000000000001E-3</v>
      </c>
      <c r="F45" s="33">
        <v>0.7</v>
      </c>
      <c r="G45" s="33">
        <v>56</v>
      </c>
      <c r="H45" s="34">
        <v>361</v>
      </c>
      <c r="I45" s="33">
        <v>10.37</v>
      </c>
      <c r="J45" s="33">
        <v>77.569999999999993</v>
      </c>
      <c r="K45" s="33">
        <v>6.37</v>
      </c>
      <c r="L45" s="33" t="s">
        <v>343</v>
      </c>
      <c r="M45" s="33" t="s">
        <v>349</v>
      </c>
      <c r="N45" s="35" t="s">
        <v>350</v>
      </c>
    </row>
    <row r="46" spans="1:14" x14ac:dyDescent="0.35">
      <c r="A46" s="32">
        <v>0.28000000000000003</v>
      </c>
      <c r="B46" s="33">
        <v>5</v>
      </c>
      <c r="C46" s="33">
        <v>1.659</v>
      </c>
      <c r="D46" s="33">
        <v>0.11</v>
      </c>
      <c r="E46" s="33">
        <v>-4.0000000000000001E-3</v>
      </c>
      <c r="F46" s="33">
        <v>0.65</v>
      </c>
      <c r="G46" s="33">
        <v>68</v>
      </c>
      <c r="H46" s="34">
        <v>365</v>
      </c>
      <c r="I46" s="33">
        <v>10.06</v>
      </c>
      <c r="J46" s="33">
        <v>78.17</v>
      </c>
      <c r="K46" s="33">
        <v>6.02</v>
      </c>
      <c r="L46" s="33" t="s">
        <v>343</v>
      </c>
      <c r="M46" s="33" t="s">
        <v>349</v>
      </c>
      <c r="N46" s="35" t="s">
        <v>350</v>
      </c>
    </row>
    <row r="47" spans="1:14" x14ac:dyDescent="0.35">
      <c r="A47" s="32">
        <v>0.35</v>
      </c>
      <c r="B47" s="33">
        <v>5.9</v>
      </c>
      <c r="C47" s="33">
        <v>1.829</v>
      </c>
      <c r="D47" s="33">
        <v>0.14099999999999999</v>
      </c>
      <c r="E47" s="33">
        <v>-1E-3</v>
      </c>
      <c r="F47" s="33">
        <v>0.87</v>
      </c>
      <c r="G47" s="33">
        <v>51</v>
      </c>
      <c r="H47" s="34">
        <v>330</v>
      </c>
      <c r="I47" s="33">
        <v>11.23</v>
      </c>
      <c r="J47" s="33">
        <v>74.930000000000007</v>
      </c>
      <c r="K47" s="33">
        <v>8.58</v>
      </c>
      <c r="L47" s="33" t="s">
        <v>343</v>
      </c>
      <c r="M47" s="33" t="s">
        <v>349</v>
      </c>
      <c r="N47" s="35" t="s">
        <v>351</v>
      </c>
    </row>
    <row r="48" spans="1:14" x14ac:dyDescent="0.35">
      <c r="A48" s="32">
        <v>0.26</v>
      </c>
      <c r="B48" s="33">
        <v>7.7</v>
      </c>
      <c r="C48" s="33">
        <v>1.5669999999999999</v>
      </c>
      <c r="D48" s="33">
        <v>0.13</v>
      </c>
      <c r="E48" s="33">
        <v>-5.0000000000000001E-3</v>
      </c>
      <c r="F48" s="33">
        <v>0.86</v>
      </c>
      <c r="G48" s="33">
        <v>73</v>
      </c>
      <c r="H48" s="34">
        <v>420</v>
      </c>
      <c r="I48" s="33">
        <v>9.5500000000000007</v>
      </c>
      <c r="J48" s="33">
        <v>80.53</v>
      </c>
      <c r="K48" s="33">
        <v>4.66</v>
      </c>
      <c r="L48" s="33" t="s">
        <v>343</v>
      </c>
      <c r="M48" s="33" t="s">
        <v>348</v>
      </c>
      <c r="N48" s="35" t="s">
        <v>352</v>
      </c>
    </row>
    <row r="49" spans="1:14" x14ac:dyDescent="0.35">
      <c r="A49" s="32">
        <v>0.21</v>
      </c>
      <c r="B49" s="33">
        <v>6.1</v>
      </c>
      <c r="C49" s="33">
        <v>1.6160000000000001</v>
      </c>
      <c r="D49" s="33">
        <v>0.115</v>
      </c>
      <c r="E49" s="33">
        <v>-5.0000000000000001E-3</v>
      </c>
      <c r="F49" s="33">
        <v>0.56999999999999995</v>
      </c>
      <c r="G49" s="33">
        <v>66</v>
      </c>
      <c r="H49" s="34">
        <v>346</v>
      </c>
      <c r="I49" s="33">
        <v>9.4499999999999993</v>
      </c>
      <c r="J49" s="33">
        <v>79.180000000000007</v>
      </c>
      <c r="K49" s="33">
        <v>5.57</v>
      </c>
      <c r="L49" s="33" t="s">
        <v>343</v>
      </c>
      <c r="M49" s="33" t="s">
        <v>348</v>
      </c>
      <c r="N49" s="35" t="s">
        <v>352</v>
      </c>
    </row>
    <row r="50" spans="1:14" x14ac:dyDescent="0.35">
      <c r="A50" s="32">
        <v>0.24</v>
      </c>
      <c r="B50" s="33">
        <v>5</v>
      </c>
      <c r="C50" s="33">
        <v>1.536</v>
      </c>
      <c r="D50" s="33">
        <v>8.5000000000000006E-2</v>
      </c>
      <c r="E50" s="33">
        <v>-3.0000000000000001E-3</v>
      </c>
      <c r="F50" s="33">
        <v>0.32</v>
      </c>
      <c r="G50" s="33">
        <v>65</v>
      </c>
      <c r="H50" s="34">
        <v>260</v>
      </c>
      <c r="I50" s="33">
        <v>12.72</v>
      </c>
      <c r="J50" s="33">
        <v>73.02</v>
      </c>
      <c r="K50" s="33">
        <v>9.2100000000000009</v>
      </c>
      <c r="L50" s="33" t="s">
        <v>343</v>
      </c>
      <c r="M50" s="33" t="s">
        <v>348</v>
      </c>
      <c r="N50" s="35" t="s">
        <v>352</v>
      </c>
    </row>
    <row r="51" spans="1:14" x14ac:dyDescent="0.35">
      <c r="A51" s="32">
        <v>0.3</v>
      </c>
      <c r="B51" s="33">
        <v>6.3</v>
      </c>
      <c r="C51" s="33">
        <v>1.8029999999999999</v>
      </c>
      <c r="D51" s="33">
        <v>0.13400000000000001</v>
      </c>
      <c r="E51" s="33">
        <v>0</v>
      </c>
      <c r="F51" s="33">
        <v>0.57999999999999996</v>
      </c>
      <c r="G51" s="33">
        <v>52</v>
      </c>
      <c r="H51" s="34">
        <v>312</v>
      </c>
      <c r="I51" s="33">
        <v>13.29</v>
      </c>
      <c r="J51" s="33">
        <v>72.13</v>
      </c>
      <c r="K51" s="33">
        <v>9.27</v>
      </c>
      <c r="L51" s="33" t="s">
        <v>343</v>
      </c>
      <c r="M51" s="33" t="s">
        <v>349</v>
      </c>
      <c r="N51" s="35" t="s">
        <v>350</v>
      </c>
    </row>
    <row r="52" spans="1:14" x14ac:dyDescent="0.35">
      <c r="A52" s="32">
        <v>0.27</v>
      </c>
      <c r="B52" s="33">
        <v>5.3</v>
      </c>
      <c r="C52" s="33">
        <v>1.52</v>
      </c>
      <c r="D52" s="33">
        <v>0.12</v>
      </c>
      <c r="E52" s="33">
        <v>-5.0000000000000001E-3</v>
      </c>
      <c r="F52" s="33">
        <v>0.83</v>
      </c>
      <c r="G52" s="33">
        <v>73</v>
      </c>
      <c r="H52" s="34">
        <v>393</v>
      </c>
      <c r="I52" s="33">
        <v>9.5399999999999991</v>
      </c>
      <c r="J52" s="33">
        <v>80.489999999999995</v>
      </c>
      <c r="K52" s="33">
        <v>4.72</v>
      </c>
      <c r="L52" s="33" t="s">
        <v>343</v>
      </c>
      <c r="M52" s="33" t="s">
        <v>348</v>
      </c>
      <c r="N52" s="35" t="s">
        <v>352</v>
      </c>
    </row>
    <row r="53" spans="1:14" x14ac:dyDescent="0.35">
      <c r="A53" s="32">
        <v>0.25</v>
      </c>
      <c r="B53" s="33">
        <v>5</v>
      </c>
      <c r="C53" s="33">
        <v>1.607</v>
      </c>
      <c r="D53" s="33">
        <v>0.11600000000000001</v>
      </c>
      <c r="E53" s="33">
        <v>-5.0000000000000001E-3</v>
      </c>
      <c r="F53" s="33">
        <v>0.68</v>
      </c>
      <c r="G53" s="33">
        <v>69</v>
      </c>
      <c r="H53" s="34">
        <v>367</v>
      </c>
      <c r="I53" s="33">
        <v>9.49</v>
      </c>
      <c r="J53" s="33">
        <v>79.540000000000006</v>
      </c>
      <c r="K53" s="33">
        <v>5.33</v>
      </c>
      <c r="L53" s="33" t="s">
        <v>343</v>
      </c>
      <c r="M53" s="33" t="s">
        <v>348</v>
      </c>
      <c r="N53" s="35" t="s">
        <v>352</v>
      </c>
    </row>
    <row r="54" spans="1:14" x14ac:dyDescent="0.35">
      <c r="A54" s="32">
        <v>0.24</v>
      </c>
      <c r="B54" s="33">
        <v>6</v>
      </c>
      <c r="C54" s="33">
        <v>1.867</v>
      </c>
      <c r="D54" s="33">
        <v>0.14000000000000001</v>
      </c>
      <c r="E54" s="33">
        <v>-4.0000000000000001E-3</v>
      </c>
      <c r="F54" s="33">
        <v>0.87</v>
      </c>
      <c r="G54" s="33">
        <v>69</v>
      </c>
      <c r="H54" s="34">
        <v>366</v>
      </c>
      <c r="I54" s="33">
        <v>10.24</v>
      </c>
      <c r="J54" s="33">
        <v>78.31</v>
      </c>
      <c r="K54" s="33">
        <v>6.23</v>
      </c>
      <c r="L54" s="33" t="s">
        <v>343</v>
      </c>
      <c r="M54" s="33" t="s">
        <v>349</v>
      </c>
      <c r="N54" s="35" t="s">
        <v>350</v>
      </c>
    </row>
    <row r="55" spans="1:14" x14ac:dyDescent="0.35">
      <c r="A55" s="32">
        <v>0.25</v>
      </c>
      <c r="B55" s="33">
        <v>6.4</v>
      </c>
      <c r="C55" s="33">
        <v>1.8320000000000001</v>
      </c>
      <c r="D55" s="33">
        <v>0.129</v>
      </c>
      <c r="E55" s="33">
        <v>-4.0000000000000001E-3</v>
      </c>
      <c r="F55" s="33">
        <v>0.67</v>
      </c>
      <c r="G55" s="33">
        <v>63</v>
      </c>
      <c r="H55" s="34">
        <v>357</v>
      </c>
      <c r="I55" s="33">
        <v>10.78</v>
      </c>
      <c r="J55" s="33">
        <v>77.22</v>
      </c>
      <c r="K55" s="33">
        <v>6.42</v>
      </c>
      <c r="L55" s="33" t="s">
        <v>343</v>
      </c>
      <c r="M55" s="33" t="s">
        <v>349</v>
      </c>
      <c r="N55" s="35" t="s">
        <v>350</v>
      </c>
    </row>
    <row r="56" spans="1:14" x14ac:dyDescent="0.35">
      <c r="A56" s="32">
        <v>0.31</v>
      </c>
      <c r="B56" s="33">
        <v>6.3</v>
      </c>
      <c r="C56" s="33">
        <v>1.956</v>
      </c>
      <c r="D56" s="33">
        <v>0.161</v>
      </c>
      <c r="E56" s="33">
        <v>-2E-3</v>
      </c>
      <c r="F56" s="33">
        <v>1</v>
      </c>
      <c r="G56" s="33">
        <v>60</v>
      </c>
      <c r="H56" s="34">
        <v>346</v>
      </c>
      <c r="I56" s="33">
        <v>10.93</v>
      </c>
      <c r="J56" s="33">
        <v>76.17</v>
      </c>
      <c r="K56" s="33">
        <v>7.6</v>
      </c>
      <c r="L56" s="33" t="s">
        <v>343</v>
      </c>
      <c r="M56" s="33" t="s">
        <v>349</v>
      </c>
      <c r="N56" s="35" t="s">
        <v>351</v>
      </c>
    </row>
    <row r="57" spans="1:14" x14ac:dyDescent="0.35">
      <c r="A57" s="32">
        <v>0.23</v>
      </c>
      <c r="B57" s="33">
        <v>5.0999999999999996</v>
      </c>
      <c r="C57" s="33">
        <v>1.629</v>
      </c>
      <c r="D57" s="33">
        <v>0.12</v>
      </c>
      <c r="E57" s="33">
        <v>-5.0000000000000001E-3</v>
      </c>
      <c r="F57" s="33">
        <v>0.56000000000000005</v>
      </c>
      <c r="G57" s="33">
        <v>66</v>
      </c>
      <c r="H57" s="34">
        <v>339</v>
      </c>
      <c r="I57" s="33">
        <v>9.44</v>
      </c>
      <c r="J57" s="33">
        <v>79.239999999999995</v>
      </c>
      <c r="K57" s="33">
        <v>5.56</v>
      </c>
      <c r="L57" s="33" t="s">
        <v>343</v>
      </c>
      <c r="M57" s="33" t="s">
        <v>348</v>
      </c>
      <c r="N57" s="35" t="s">
        <v>352</v>
      </c>
    </row>
    <row r="58" spans="1:14" x14ac:dyDescent="0.35">
      <c r="A58" s="32">
        <v>0.26</v>
      </c>
      <c r="B58" s="33">
        <v>5.5</v>
      </c>
      <c r="C58" s="33">
        <v>1.613</v>
      </c>
      <c r="D58" s="33">
        <v>0.111</v>
      </c>
      <c r="E58" s="33">
        <v>-5.0000000000000001E-3</v>
      </c>
      <c r="F58" s="33">
        <v>0.7</v>
      </c>
      <c r="G58" s="33">
        <v>72</v>
      </c>
      <c r="H58" s="34">
        <v>391</v>
      </c>
      <c r="I58" s="33">
        <v>10.65</v>
      </c>
      <c r="J58" s="33">
        <v>77.87</v>
      </c>
      <c r="K58" s="33">
        <v>6.12</v>
      </c>
      <c r="L58" s="33" t="s">
        <v>343</v>
      </c>
      <c r="M58" s="33" t="s">
        <v>349</v>
      </c>
      <c r="N58" s="35" t="s">
        <v>350</v>
      </c>
    </row>
    <row r="59" spans="1:14" x14ac:dyDescent="0.35">
      <c r="A59" s="32">
        <v>0.26</v>
      </c>
      <c r="B59" s="33">
        <v>5</v>
      </c>
      <c r="C59" s="33">
        <v>1.7</v>
      </c>
      <c r="D59" s="33">
        <v>0.114</v>
      </c>
      <c r="E59" s="33">
        <v>-4.0000000000000001E-3</v>
      </c>
      <c r="F59" s="33">
        <v>0.68</v>
      </c>
      <c r="G59" s="33">
        <v>69</v>
      </c>
      <c r="H59" s="34">
        <v>381</v>
      </c>
      <c r="I59" s="33">
        <v>11.04</v>
      </c>
      <c r="J59" s="33">
        <v>76.88</v>
      </c>
      <c r="K59" s="33">
        <v>6.77</v>
      </c>
      <c r="L59" s="33" t="s">
        <v>343</v>
      </c>
      <c r="M59" s="33" t="s">
        <v>349</v>
      </c>
      <c r="N59" s="35" t="s">
        <v>350</v>
      </c>
    </row>
    <row r="60" spans="1:14" x14ac:dyDescent="0.35">
      <c r="A60" s="32">
        <v>0.28999999999999998</v>
      </c>
      <c r="B60" s="33">
        <v>5.5</v>
      </c>
      <c r="C60" s="33">
        <v>1.526</v>
      </c>
      <c r="D60" s="33">
        <v>0.13100000000000001</v>
      </c>
      <c r="E60" s="33">
        <v>-5.0000000000000001E-3</v>
      </c>
      <c r="F60" s="33">
        <v>1.02</v>
      </c>
      <c r="G60" s="33">
        <v>72</v>
      </c>
      <c r="H60" s="34">
        <v>439</v>
      </c>
      <c r="I60" s="33">
        <v>9.64</v>
      </c>
      <c r="J60" s="33">
        <v>80.75</v>
      </c>
      <c r="K60" s="33">
        <v>4.47</v>
      </c>
      <c r="L60" s="33" t="s">
        <v>343</v>
      </c>
      <c r="M60" s="33" t="s">
        <v>348</v>
      </c>
      <c r="N60" s="35" t="s">
        <v>352</v>
      </c>
    </row>
    <row r="61" spans="1:14" x14ac:dyDescent="0.35">
      <c r="A61" s="32">
        <v>0.33</v>
      </c>
      <c r="B61" s="33">
        <v>5</v>
      </c>
      <c r="C61" s="33">
        <v>1.583</v>
      </c>
      <c r="D61" s="33">
        <v>9.2999999999999999E-2</v>
      </c>
      <c r="E61" s="33">
        <v>-3.0000000000000001E-3</v>
      </c>
      <c r="F61" s="33">
        <v>0.43</v>
      </c>
      <c r="G61" s="33">
        <v>64</v>
      </c>
      <c r="H61" s="34">
        <v>272</v>
      </c>
      <c r="I61" s="33">
        <v>13.26</v>
      </c>
      <c r="J61" s="33">
        <v>72.03</v>
      </c>
      <c r="K61" s="33">
        <v>9.5500000000000007</v>
      </c>
      <c r="L61" s="33" t="s">
        <v>343</v>
      </c>
      <c r="M61" s="33" t="s">
        <v>348</v>
      </c>
      <c r="N61" s="35" t="s">
        <v>352</v>
      </c>
    </row>
    <row r="62" spans="1:14" x14ac:dyDescent="0.35">
      <c r="A62" s="32">
        <v>0.23</v>
      </c>
      <c r="B62" s="33">
        <v>5</v>
      </c>
      <c r="C62" s="33">
        <v>1.5620000000000001</v>
      </c>
      <c r="D62" s="33">
        <v>0.11700000000000001</v>
      </c>
      <c r="E62" s="33">
        <v>-5.0000000000000001E-3</v>
      </c>
      <c r="F62" s="33">
        <v>0.57999999999999996</v>
      </c>
      <c r="G62" s="33">
        <v>68</v>
      </c>
      <c r="H62" s="34">
        <v>355</v>
      </c>
      <c r="I62" s="33">
        <v>9.4600000000000009</v>
      </c>
      <c r="J62" s="33">
        <v>79.150000000000006</v>
      </c>
      <c r="K62" s="33">
        <v>5.55</v>
      </c>
      <c r="L62" s="33" t="s">
        <v>343</v>
      </c>
      <c r="M62" s="33" t="s">
        <v>348</v>
      </c>
      <c r="N62" s="35" t="s">
        <v>352</v>
      </c>
    </row>
    <row r="63" spans="1:14" x14ac:dyDescent="0.35">
      <c r="A63" s="32">
        <v>0.28999999999999998</v>
      </c>
      <c r="B63" s="33">
        <v>5.7</v>
      </c>
      <c r="C63" s="33">
        <v>1.7350000000000001</v>
      </c>
      <c r="D63" s="33">
        <v>0.13200000000000001</v>
      </c>
      <c r="E63" s="33">
        <v>-4.0000000000000001E-3</v>
      </c>
      <c r="F63" s="33">
        <v>0.83</v>
      </c>
      <c r="G63" s="33">
        <v>68</v>
      </c>
      <c r="H63" s="34">
        <v>352</v>
      </c>
      <c r="I63" s="33">
        <v>10.82</v>
      </c>
      <c r="J63" s="33">
        <v>77.7</v>
      </c>
      <c r="K63" s="33">
        <v>6.2</v>
      </c>
      <c r="L63" s="33" t="s">
        <v>343</v>
      </c>
      <c r="M63" s="33" t="s">
        <v>349</v>
      </c>
      <c r="N63" s="35" t="s">
        <v>350</v>
      </c>
    </row>
    <row r="64" spans="1:14" x14ac:dyDescent="0.35">
      <c r="A64" s="32">
        <v>0.28999999999999998</v>
      </c>
      <c r="B64" s="33">
        <v>5</v>
      </c>
      <c r="C64" s="33">
        <v>1.742</v>
      </c>
      <c r="D64" s="33">
        <v>0.11899999999999999</v>
      </c>
      <c r="E64" s="33">
        <v>-4.0000000000000001E-3</v>
      </c>
      <c r="F64" s="33">
        <v>0.67</v>
      </c>
      <c r="G64" s="33">
        <v>68</v>
      </c>
      <c r="H64" s="34">
        <v>319</v>
      </c>
      <c r="I64" s="33">
        <v>11.31</v>
      </c>
      <c r="J64" s="33">
        <v>76.2</v>
      </c>
      <c r="K64" s="33">
        <v>7.2</v>
      </c>
      <c r="L64" s="33" t="s">
        <v>343</v>
      </c>
      <c r="M64" s="33" t="s">
        <v>349</v>
      </c>
      <c r="N64" s="35" t="s">
        <v>350</v>
      </c>
    </row>
    <row r="65" spans="1:14" x14ac:dyDescent="0.35">
      <c r="A65" s="32">
        <v>0.3</v>
      </c>
      <c r="B65" s="33">
        <v>5</v>
      </c>
      <c r="C65" s="33">
        <v>1.6759999999999999</v>
      </c>
      <c r="D65" s="33">
        <v>0.111</v>
      </c>
      <c r="E65" s="33">
        <v>-5.0000000000000001E-3</v>
      </c>
      <c r="F65" s="33">
        <v>0.76</v>
      </c>
      <c r="G65" s="33">
        <v>64</v>
      </c>
      <c r="H65" s="34">
        <v>343</v>
      </c>
      <c r="I65" s="33">
        <v>11.06</v>
      </c>
      <c r="J65" s="33">
        <v>77.06</v>
      </c>
      <c r="K65" s="33">
        <v>6.54</v>
      </c>
      <c r="L65" s="33" t="s">
        <v>343</v>
      </c>
      <c r="M65" s="33" t="s">
        <v>349</v>
      </c>
      <c r="N65" s="35" t="s">
        <v>350</v>
      </c>
    </row>
    <row r="66" spans="1:14" x14ac:dyDescent="0.35">
      <c r="A66" s="32">
        <v>0.3</v>
      </c>
      <c r="B66" s="33">
        <v>5.4</v>
      </c>
      <c r="C66" s="33">
        <v>1.8049999999999999</v>
      </c>
      <c r="D66" s="33">
        <v>0.126</v>
      </c>
      <c r="E66" s="33">
        <v>-5.0000000000000001E-3</v>
      </c>
      <c r="F66" s="33">
        <v>0.83</v>
      </c>
      <c r="G66" s="33">
        <v>68</v>
      </c>
      <c r="H66" s="34">
        <v>346</v>
      </c>
      <c r="I66" s="33">
        <v>11.21</v>
      </c>
      <c r="J66" s="33">
        <v>76.66</v>
      </c>
      <c r="K66" s="33">
        <v>6.92</v>
      </c>
      <c r="L66" s="33" t="s">
        <v>343</v>
      </c>
      <c r="M66" s="33" t="s">
        <v>349</v>
      </c>
      <c r="N66" s="35" t="s">
        <v>350</v>
      </c>
    </row>
    <row r="67" spans="1:14" x14ac:dyDescent="0.35">
      <c r="A67" s="32">
        <v>0.24</v>
      </c>
      <c r="B67" s="33">
        <v>4</v>
      </c>
      <c r="C67" s="33">
        <v>1.613</v>
      </c>
      <c r="D67" s="33">
        <v>0.115</v>
      </c>
      <c r="E67" s="33">
        <v>-5.0000000000000001E-3</v>
      </c>
      <c r="F67" s="33">
        <v>0.6</v>
      </c>
      <c r="G67" s="33">
        <v>68</v>
      </c>
      <c r="H67" s="34">
        <v>380</v>
      </c>
      <c r="I67" s="33">
        <v>9.57</v>
      </c>
      <c r="J67" s="33">
        <v>79.67</v>
      </c>
      <c r="K67" s="33">
        <v>5.09</v>
      </c>
      <c r="L67" s="33" t="s">
        <v>343</v>
      </c>
      <c r="M67" s="33" t="s">
        <v>348</v>
      </c>
      <c r="N67" s="35" t="s">
        <v>350</v>
      </c>
    </row>
    <row r="68" spans="1:14" x14ac:dyDescent="0.35">
      <c r="A68" s="32">
        <v>0.34</v>
      </c>
      <c r="B68" s="33">
        <v>4.5</v>
      </c>
      <c r="C68" s="33">
        <v>1.6839999999999999</v>
      </c>
      <c r="D68" s="33">
        <v>0.108</v>
      </c>
      <c r="E68" s="33">
        <v>-4.0000000000000001E-3</v>
      </c>
      <c r="F68" s="33">
        <v>0.8</v>
      </c>
      <c r="G68" s="33">
        <v>62</v>
      </c>
      <c r="H68" s="34">
        <v>331</v>
      </c>
      <c r="I68" s="33">
        <v>11.34</v>
      </c>
      <c r="J68" s="33">
        <v>76.349999999999994</v>
      </c>
      <c r="K68" s="33">
        <v>6.98</v>
      </c>
      <c r="L68" s="33" t="s">
        <v>343</v>
      </c>
      <c r="M68" s="33" t="s">
        <v>349</v>
      </c>
      <c r="N68" s="35" t="s">
        <v>350</v>
      </c>
    </row>
    <row r="69" spans="1:14" x14ac:dyDescent="0.35">
      <c r="A69" s="32">
        <v>0.34</v>
      </c>
      <c r="B69" s="33">
        <v>4.8</v>
      </c>
      <c r="C69" s="33">
        <v>1.673</v>
      </c>
      <c r="D69" s="33">
        <v>0.109</v>
      </c>
      <c r="E69" s="33">
        <v>-4.0000000000000001E-3</v>
      </c>
      <c r="F69" s="33">
        <v>0.74</v>
      </c>
      <c r="G69" s="33">
        <v>65</v>
      </c>
      <c r="H69" s="34">
        <v>356</v>
      </c>
      <c r="I69" s="33">
        <v>11.3</v>
      </c>
      <c r="J69" s="33">
        <v>76.41</v>
      </c>
      <c r="K69" s="33">
        <v>7.01</v>
      </c>
      <c r="L69" s="33" t="s">
        <v>343</v>
      </c>
      <c r="M69" s="33" t="s">
        <v>349</v>
      </c>
      <c r="N69" s="35" t="s">
        <v>350</v>
      </c>
    </row>
    <row r="70" spans="1:14" x14ac:dyDescent="0.35">
      <c r="A70" s="32">
        <v>0.37</v>
      </c>
      <c r="B70" s="33">
        <v>4</v>
      </c>
      <c r="C70" s="33">
        <v>1.6180000000000001</v>
      </c>
      <c r="D70" s="33">
        <v>9.0999999999999998E-2</v>
      </c>
      <c r="E70" s="33">
        <v>-3.0000000000000001E-3</v>
      </c>
      <c r="F70" s="33">
        <v>0.55000000000000004</v>
      </c>
      <c r="G70" s="33">
        <v>69</v>
      </c>
      <c r="H70" s="34">
        <v>267</v>
      </c>
      <c r="I70" s="33">
        <v>13.04</v>
      </c>
      <c r="J70" s="33">
        <v>72.42</v>
      </c>
      <c r="K70" s="33">
        <v>9.3800000000000008</v>
      </c>
      <c r="L70" s="33" t="s">
        <v>343</v>
      </c>
      <c r="M70" s="33" t="s">
        <v>348</v>
      </c>
      <c r="N70" s="35" t="s">
        <v>352</v>
      </c>
    </row>
    <row r="71" spans="1:14" x14ac:dyDescent="0.35">
      <c r="A71" s="32">
        <v>0.3</v>
      </c>
      <c r="B71" s="33">
        <v>5.0999999999999996</v>
      </c>
      <c r="C71" s="33">
        <v>1.5489999999999999</v>
      </c>
      <c r="D71" s="33">
        <v>0.123</v>
      </c>
      <c r="E71" s="33">
        <v>-4.0000000000000001E-3</v>
      </c>
      <c r="F71" s="33">
        <v>0.81</v>
      </c>
      <c r="G71" s="33">
        <v>72</v>
      </c>
      <c r="H71" s="34">
        <v>400</v>
      </c>
      <c r="I71" s="33">
        <v>9.48</v>
      </c>
      <c r="J71" s="33">
        <v>80.56</v>
      </c>
      <c r="K71" s="33">
        <v>4.6900000000000004</v>
      </c>
      <c r="L71" s="33" t="s">
        <v>343</v>
      </c>
      <c r="M71" s="33" t="s">
        <v>348</v>
      </c>
      <c r="N71" s="35" t="s">
        <v>352</v>
      </c>
    </row>
    <row r="72" spans="1:14" x14ac:dyDescent="0.35">
      <c r="A72" s="32">
        <v>0.26</v>
      </c>
      <c r="B72" s="33">
        <v>4.7</v>
      </c>
      <c r="C72" s="33">
        <v>1.7030000000000001</v>
      </c>
      <c r="D72" s="33">
        <v>0.11899999999999999</v>
      </c>
      <c r="E72" s="33">
        <v>-5.0000000000000001E-3</v>
      </c>
      <c r="F72" s="33">
        <v>0.77</v>
      </c>
      <c r="G72" s="33">
        <v>68</v>
      </c>
      <c r="H72" s="34">
        <v>329</v>
      </c>
      <c r="I72" s="33">
        <v>10.35</v>
      </c>
      <c r="J72" s="33">
        <v>77.790000000000006</v>
      </c>
      <c r="K72" s="33">
        <v>6.1</v>
      </c>
      <c r="L72" s="33" t="s">
        <v>343</v>
      </c>
      <c r="M72" s="33" t="s">
        <v>349</v>
      </c>
      <c r="N72" s="35" t="s">
        <v>350</v>
      </c>
    </row>
    <row r="73" spans="1:14" x14ac:dyDescent="0.35">
      <c r="A73" s="32">
        <v>0.45</v>
      </c>
      <c r="B73" s="33">
        <v>6.3</v>
      </c>
      <c r="C73" s="33">
        <v>1.78</v>
      </c>
      <c r="D73" s="33">
        <v>0.104</v>
      </c>
      <c r="E73" s="33">
        <v>-4.0000000000000001E-3</v>
      </c>
      <c r="F73" s="33">
        <v>0.83</v>
      </c>
      <c r="G73" s="33">
        <v>63</v>
      </c>
      <c r="H73" s="34">
        <v>307</v>
      </c>
      <c r="I73" s="33">
        <v>12.83</v>
      </c>
      <c r="J73" s="33">
        <v>73.08</v>
      </c>
      <c r="K73" s="33">
        <v>8.75</v>
      </c>
      <c r="L73" s="33" t="s">
        <v>343</v>
      </c>
      <c r="M73" s="33" t="s">
        <v>348</v>
      </c>
      <c r="N73" s="35" t="s">
        <v>350</v>
      </c>
    </row>
    <row r="74" spans="1:14" x14ac:dyDescent="0.35">
      <c r="A74" s="32">
        <v>0.34</v>
      </c>
      <c r="B74" s="33">
        <v>4</v>
      </c>
      <c r="C74" s="33">
        <v>1.8149999999999999</v>
      </c>
      <c r="D74" s="33">
        <v>0.11799999999999999</v>
      </c>
      <c r="E74" s="33">
        <v>-5.0000000000000001E-3</v>
      </c>
      <c r="F74" s="33">
        <v>0.74</v>
      </c>
      <c r="G74" s="33">
        <v>74</v>
      </c>
      <c r="H74" s="34">
        <v>358</v>
      </c>
      <c r="I74" s="33">
        <v>11.3</v>
      </c>
      <c r="J74" s="33">
        <v>76.14</v>
      </c>
      <c r="K74" s="33">
        <v>7.05</v>
      </c>
      <c r="L74" s="33" t="s">
        <v>343</v>
      </c>
      <c r="M74" s="33" t="s">
        <v>349</v>
      </c>
      <c r="N74" s="35" t="s">
        <v>350</v>
      </c>
    </row>
    <row r="75" spans="1:14" x14ac:dyDescent="0.35">
      <c r="A75" s="32">
        <v>0.28999999999999998</v>
      </c>
      <c r="B75" s="33">
        <v>4.5</v>
      </c>
      <c r="C75" s="33">
        <v>1.87</v>
      </c>
      <c r="D75" s="33">
        <v>0.14499999999999999</v>
      </c>
      <c r="E75" s="33">
        <v>-2E-3</v>
      </c>
      <c r="F75" s="33">
        <v>1.03</v>
      </c>
      <c r="G75" s="33">
        <v>59</v>
      </c>
      <c r="H75" s="34">
        <v>367</v>
      </c>
      <c r="I75" s="33">
        <v>10.95</v>
      </c>
      <c r="J75" s="33">
        <v>76.2</v>
      </c>
      <c r="K75" s="33">
        <v>7.65</v>
      </c>
      <c r="L75" s="33" t="s">
        <v>343</v>
      </c>
      <c r="M75" s="33" t="s">
        <v>349</v>
      </c>
      <c r="N75" s="35" t="s">
        <v>351</v>
      </c>
    </row>
    <row r="76" spans="1:14" x14ac:dyDescent="0.35">
      <c r="A76" s="32">
        <v>0.33</v>
      </c>
      <c r="B76" s="33">
        <v>4</v>
      </c>
      <c r="C76" s="33">
        <v>1.667</v>
      </c>
      <c r="D76" s="33">
        <v>0.107</v>
      </c>
      <c r="E76" s="33">
        <v>-4.0000000000000001E-3</v>
      </c>
      <c r="F76" s="33">
        <v>0.74</v>
      </c>
      <c r="G76" s="33">
        <v>70</v>
      </c>
      <c r="H76" s="34">
        <v>331</v>
      </c>
      <c r="I76" s="33">
        <v>11.32</v>
      </c>
      <c r="J76" s="33">
        <v>76.28</v>
      </c>
      <c r="K76" s="33">
        <v>7.13</v>
      </c>
      <c r="L76" s="33" t="s">
        <v>343</v>
      </c>
      <c r="M76" s="33" t="s">
        <v>349</v>
      </c>
      <c r="N76" s="35" t="s">
        <v>350</v>
      </c>
    </row>
    <row r="77" spans="1:14" x14ac:dyDescent="0.35">
      <c r="A77" s="32">
        <v>0.43</v>
      </c>
      <c r="B77" s="33">
        <v>4.8</v>
      </c>
      <c r="C77" s="33">
        <v>1.7050000000000001</v>
      </c>
      <c r="D77" s="33">
        <v>9.9000000000000005E-2</v>
      </c>
      <c r="E77" s="33">
        <v>-4.0000000000000001E-3</v>
      </c>
      <c r="F77" s="33">
        <v>0.6</v>
      </c>
      <c r="G77" s="33">
        <v>64</v>
      </c>
      <c r="H77" s="34">
        <v>269</v>
      </c>
      <c r="I77" s="33">
        <v>12.53</v>
      </c>
      <c r="J77" s="33">
        <v>73.39</v>
      </c>
      <c r="K77" s="33">
        <v>8.92</v>
      </c>
      <c r="L77" s="33" t="s">
        <v>343</v>
      </c>
      <c r="M77" s="33" t="s">
        <v>348</v>
      </c>
      <c r="N77" s="35" t="s">
        <v>352</v>
      </c>
    </row>
    <row r="78" spans="1:14" x14ac:dyDescent="0.35">
      <c r="A78" s="32">
        <v>0.26</v>
      </c>
      <c r="B78" s="33">
        <v>4.8</v>
      </c>
      <c r="C78" s="33">
        <v>1.601</v>
      </c>
      <c r="D78" s="33">
        <v>0.129</v>
      </c>
      <c r="E78" s="33">
        <v>-5.0000000000000001E-3</v>
      </c>
      <c r="F78" s="33">
        <v>0.94</v>
      </c>
      <c r="G78" s="33">
        <v>78</v>
      </c>
      <c r="H78" s="34">
        <v>399</v>
      </c>
      <c r="I78" s="33">
        <v>9.7200000000000006</v>
      </c>
      <c r="J78" s="33">
        <v>80.64</v>
      </c>
      <c r="K78" s="33">
        <v>4.4000000000000004</v>
      </c>
      <c r="L78" s="33" t="s">
        <v>343</v>
      </c>
      <c r="M78" s="33" t="s">
        <v>348</v>
      </c>
      <c r="N78" s="35" t="s">
        <v>352</v>
      </c>
    </row>
    <row r="79" spans="1:14" x14ac:dyDescent="0.35">
      <c r="A79" s="32">
        <v>0.33</v>
      </c>
      <c r="B79" s="33">
        <v>4</v>
      </c>
      <c r="C79" s="33">
        <v>1.6879999999999999</v>
      </c>
      <c r="D79" s="33">
        <v>0.112</v>
      </c>
      <c r="E79" s="33">
        <v>-5.0000000000000001E-3</v>
      </c>
      <c r="F79" s="33">
        <v>0.82</v>
      </c>
      <c r="G79" s="33">
        <v>68</v>
      </c>
      <c r="H79" s="34">
        <v>369</v>
      </c>
      <c r="I79" s="33">
        <v>11.3</v>
      </c>
      <c r="J79" s="33">
        <v>76.63</v>
      </c>
      <c r="K79" s="33">
        <v>6.93</v>
      </c>
      <c r="L79" s="33" t="s">
        <v>343</v>
      </c>
      <c r="M79" s="33" t="s">
        <v>349</v>
      </c>
      <c r="N79" s="35" t="s">
        <v>350</v>
      </c>
    </row>
    <row r="80" spans="1:14" x14ac:dyDescent="0.35">
      <c r="A80" s="32">
        <v>0.43</v>
      </c>
      <c r="B80" s="33">
        <v>4</v>
      </c>
      <c r="C80" s="33">
        <v>1.6180000000000001</v>
      </c>
      <c r="D80" s="33">
        <v>9.0999999999999998E-2</v>
      </c>
      <c r="E80" s="33">
        <v>-4.0000000000000001E-3</v>
      </c>
      <c r="F80" s="33">
        <v>0.51</v>
      </c>
      <c r="G80" s="33">
        <v>72</v>
      </c>
      <c r="H80" s="34">
        <v>247</v>
      </c>
      <c r="I80" s="33">
        <v>13.27</v>
      </c>
      <c r="J80" s="33">
        <v>71.680000000000007</v>
      </c>
      <c r="K80" s="33">
        <v>10.1</v>
      </c>
      <c r="L80" s="33" t="s">
        <v>343</v>
      </c>
      <c r="M80" s="33" t="s">
        <v>348</v>
      </c>
      <c r="N80" s="35" t="s">
        <v>352</v>
      </c>
    </row>
    <row r="81" spans="1:14" x14ac:dyDescent="0.35">
      <c r="A81" s="32">
        <v>0.21</v>
      </c>
      <c r="B81" s="33">
        <v>5.5</v>
      </c>
      <c r="C81" s="33">
        <v>1.6319999999999999</v>
      </c>
      <c r="D81" s="33">
        <v>0.127</v>
      </c>
      <c r="E81" s="33">
        <v>-5.0000000000000001E-3</v>
      </c>
      <c r="F81" s="33">
        <v>1.1100000000000001</v>
      </c>
      <c r="G81" s="33">
        <v>79</v>
      </c>
      <c r="H81" s="34">
        <v>430</v>
      </c>
      <c r="I81" s="33">
        <v>10.41</v>
      </c>
      <c r="J81" s="33">
        <v>78.959999999999994</v>
      </c>
      <c r="K81" s="33">
        <v>4.93</v>
      </c>
      <c r="L81" s="33" t="s">
        <v>343</v>
      </c>
      <c r="M81" s="33" t="s">
        <v>348</v>
      </c>
      <c r="N81" s="35" t="s">
        <v>350</v>
      </c>
    </row>
    <row r="82" spans="1:14" x14ac:dyDescent="0.35">
      <c r="A82" s="32">
        <v>0.32</v>
      </c>
      <c r="B82" s="33">
        <v>5.2</v>
      </c>
      <c r="C82" s="33">
        <v>1.639</v>
      </c>
      <c r="D82" s="33">
        <v>0.11</v>
      </c>
      <c r="E82" s="33">
        <v>-4.0000000000000001E-3</v>
      </c>
      <c r="F82" s="33">
        <v>0.8</v>
      </c>
      <c r="G82" s="33">
        <v>72</v>
      </c>
      <c r="H82" s="34">
        <v>353</v>
      </c>
      <c r="I82" s="33">
        <v>10.71</v>
      </c>
      <c r="J82" s="33">
        <v>77.58</v>
      </c>
      <c r="K82" s="33">
        <v>6.3</v>
      </c>
      <c r="L82" s="33" t="s">
        <v>343</v>
      </c>
      <c r="M82" s="33" t="s">
        <v>349</v>
      </c>
      <c r="N82" s="35" t="s">
        <v>350</v>
      </c>
    </row>
    <row r="83" spans="1:14" x14ac:dyDescent="0.35">
      <c r="A83" s="32">
        <v>0.32</v>
      </c>
      <c r="B83" s="33">
        <v>5.0999999999999996</v>
      </c>
      <c r="C83" s="33">
        <v>1.79</v>
      </c>
      <c r="D83" s="33">
        <v>0.112</v>
      </c>
      <c r="E83" s="33">
        <v>-3.0000000000000001E-3</v>
      </c>
      <c r="F83" s="33">
        <v>0.79</v>
      </c>
      <c r="G83" s="33">
        <v>69</v>
      </c>
      <c r="H83" s="34">
        <v>318</v>
      </c>
      <c r="I83" s="33">
        <v>12.2</v>
      </c>
      <c r="J83" s="33">
        <v>75.17</v>
      </c>
      <c r="K83" s="33">
        <v>7.3</v>
      </c>
      <c r="L83" s="33" t="s">
        <v>343</v>
      </c>
      <c r="M83" s="33" t="s">
        <v>349</v>
      </c>
      <c r="N83" s="35" t="s">
        <v>350</v>
      </c>
    </row>
    <row r="84" spans="1:14" x14ac:dyDescent="0.35">
      <c r="A84" s="32">
        <v>0.24</v>
      </c>
      <c r="B84" s="33">
        <v>4.3</v>
      </c>
      <c r="C84" s="33">
        <v>1.6060000000000001</v>
      </c>
      <c r="D84" s="33">
        <v>0.13300000000000001</v>
      </c>
      <c r="E84" s="33">
        <v>-5.0000000000000001E-3</v>
      </c>
      <c r="F84" s="33">
        <v>1.18</v>
      </c>
      <c r="G84" s="33">
        <v>83</v>
      </c>
      <c r="H84" s="34">
        <v>405</v>
      </c>
      <c r="I84" s="33">
        <v>9.7100000000000009</v>
      </c>
      <c r="J84" s="33">
        <v>80.930000000000007</v>
      </c>
      <c r="K84" s="33">
        <v>4.22</v>
      </c>
      <c r="L84" s="33" t="s">
        <v>343</v>
      </c>
      <c r="M84" s="33" t="s">
        <v>348</v>
      </c>
      <c r="N84" s="35" t="s">
        <v>350</v>
      </c>
    </row>
    <row r="85" spans="1:14" x14ac:dyDescent="0.35">
      <c r="A85" s="32">
        <v>0.28000000000000003</v>
      </c>
      <c r="B85" s="33">
        <v>5</v>
      </c>
      <c r="C85" s="33">
        <v>1.86</v>
      </c>
      <c r="D85" s="33">
        <v>0.129</v>
      </c>
      <c r="E85" s="33">
        <v>-3.0000000000000001E-3</v>
      </c>
      <c r="F85" s="33">
        <v>0.82</v>
      </c>
      <c r="G85" s="33">
        <v>73</v>
      </c>
      <c r="H85" s="34">
        <v>337</v>
      </c>
      <c r="I85" s="33">
        <v>11.72</v>
      </c>
      <c r="J85" s="33">
        <v>76.150000000000006</v>
      </c>
      <c r="K85" s="33">
        <v>6.72</v>
      </c>
      <c r="L85" s="33" t="s">
        <v>343</v>
      </c>
      <c r="M85" s="33" t="s">
        <v>349</v>
      </c>
      <c r="N85" s="35" t="s">
        <v>350</v>
      </c>
    </row>
    <row r="86" spans="1:14" x14ac:dyDescent="0.35">
      <c r="A86" s="32">
        <v>0.31</v>
      </c>
      <c r="B86" s="33">
        <v>5</v>
      </c>
      <c r="C86" s="33">
        <v>1.706</v>
      </c>
      <c r="D86" s="33">
        <v>9.7000000000000003E-2</v>
      </c>
      <c r="E86" s="33">
        <v>-3.0000000000000001E-3</v>
      </c>
      <c r="F86" s="33">
        <v>0.66</v>
      </c>
      <c r="G86" s="33">
        <v>70</v>
      </c>
      <c r="H86" s="34">
        <v>273</v>
      </c>
      <c r="I86" s="33">
        <v>13.14</v>
      </c>
      <c r="J86" s="33">
        <v>72.760000000000005</v>
      </c>
      <c r="K86" s="33">
        <v>8.82</v>
      </c>
      <c r="L86" s="33" t="s">
        <v>343</v>
      </c>
      <c r="M86" s="33" t="s">
        <v>348</v>
      </c>
      <c r="N86" s="35" t="s">
        <v>350</v>
      </c>
    </row>
    <row r="87" spans="1:14" x14ac:dyDescent="0.35">
      <c r="A87" s="32">
        <v>0.22</v>
      </c>
      <c r="B87" s="33">
        <v>5</v>
      </c>
      <c r="C87" s="33">
        <v>1.6739999999999999</v>
      </c>
      <c r="D87" s="33">
        <v>0.11799999999999999</v>
      </c>
      <c r="E87" s="33">
        <v>-5.0000000000000001E-3</v>
      </c>
      <c r="F87" s="33">
        <v>0.9</v>
      </c>
      <c r="G87" s="33">
        <v>81</v>
      </c>
      <c r="H87" s="34">
        <v>496</v>
      </c>
      <c r="I87" s="33">
        <v>9.9600000000000009</v>
      </c>
      <c r="J87" s="33">
        <v>80.88</v>
      </c>
      <c r="K87" s="33">
        <v>3.85</v>
      </c>
      <c r="L87" s="33" t="s">
        <v>343</v>
      </c>
      <c r="M87" s="33" t="s">
        <v>348</v>
      </c>
      <c r="N87" s="35" t="s">
        <v>352</v>
      </c>
    </row>
    <row r="88" spans="1:14" x14ac:dyDescent="0.35">
      <c r="A88" s="32">
        <v>0.28000000000000003</v>
      </c>
      <c r="B88" s="33">
        <v>8.9</v>
      </c>
      <c r="C88" s="33">
        <v>1.9219999999999999</v>
      </c>
      <c r="D88" s="33">
        <v>0.156</v>
      </c>
      <c r="E88" s="33">
        <v>-2E-3</v>
      </c>
      <c r="F88" s="33">
        <v>1.03</v>
      </c>
      <c r="G88" s="33">
        <v>65</v>
      </c>
      <c r="H88" s="34">
        <v>361</v>
      </c>
      <c r="I88" s="33">
        <v>11.39</v>
      </c>
      <c r="J88" s="33">
        <v>75.819999999999993</v>
      </c>
      <c r="K88" s="33">
        <v>7.67</v>
      </c>
      <c r="L88" s="33" t="s">
        <v>343</v>
      </c>
      <c r="M88" s="33" t="s">
        <v>349</v>
      </c>
      <c r="N88" s="35" t="s">
        <v>351</v>
      </c>
    </row>
    <row r="89" spans="1:14" x14ac:dyDescent="0.35">
      <c r="A89" s="32">
        <v>0.26</v>
      </c>
      <c r="B89" s="33">
        <v>5</v>
      </c>
      <c r="C89" s="33">
        <v>1.643</v>
      </c>
      <c r="D89" s="33">
        <v>0.109</v>
      </c>
      <c r="E89" s="33">
        <v>-5.0000000000000001E-3</v>
      </c>
      <c r="F89" s="33">
        <v>0.85</v>
      </c>
      <c r="G89" s="33">
        <v>76</v>
      </c>
      <c r="H89" s="34">
        <v>302</v>
      </c>
      <c r="I89" s="33">
        <v>11.62</v>
      </c>
      <c r="J89" s="33">
        <v>76.3</v>
      </c>
      <c r="K89" s="33">
        <v>6.57</v>
      </c>
      <c r="L89" s="33" t="s">
        <v>343</v>
      </c>
      <c r="M89" s="33" t="s">
        <v>349</v>
      </c>
      <c r="N89" s="35" t="s">
        <v>350</v>
      </c>
    </row>
    <row r="90" spans="1:14" x14ac:dyDescent="0.35">
      <c r="A90" s="32">
        <v>0.34</v>
      </c>
      <c r="B90" s="33">
        <v>4.0999999999999996</v>
      </c>
      <c r="C90" s="33">
        <v>1.67</v>
      </c>
      <c r="D90" s="33">
        <v>0.111</v>
      </c>
      <c r="E90" s="33">
        <v>-5.0000000000000001E-3</v>
      </c>
      <c r="F90" s="33">
        <v>0.87</v>
      </c>
      <c r="G90" s="33">
        <v>70</v>
      </c>
      <c r="H90" s="34">
        <v>319</v>
      </c>
      <c r="I90" s="33">
        <v>13.49</v>
      </c>
      <c r="J90" s="33">
        <v>72.209999999999994</v>
      </c>
      <c r="K90" s="33">
        <v>8.94</v>
      </c>
      <c r="L90" s="33" t="s">
        <v>343</v>
      </c>
      <c r="M90" s="33" t="s">
        <v>349</v>
      </c>
      <c r="N90" s="35" t="s">
        <v>350</v>
      </c>
    </row>
    <row r="91" spans="1:14" x14ac:dyDescent="0.35">
      <c r="A91" s="32">
        <v>0.39</v>
      </c>
      <c r="B91" s="33">
        <v>6</v>
      </c>
      <c r="C91" s="33">
        <v>1.8839999999999999</v>
      </c>
      <c r="D91" s="33">
        <v>0.114</v>
      </c>
      <c r="E91" s="33">
        <v>-2E-3</v>
      </c>
      <c r="F91" s="33">
        <v>0.8</v>
      </c>
      <c r="G91" s="33">
        <v>68</v>
      </c>
      <c r="H91" s="34">
        <v>241</v>
      </c>
      <c r="I91" s="33">
        <v>13.52</v>
      </c>
      <c r="J91" s="33">
        <v>72.08</v>
      </c>
      <c r="K91" s="33">
        <v>9.0399999999999991</v>
      </c>
      <c r="L91" s="33" t="s">
        <v>343</v>
      </c>
      <c r="M91" s="33" t="s">
        <v>348</v>
      </c>
      <c r="N91" s="35" t="s">
        <v>350</v>
      </c>
    </row>
    <row r="92" spans="1:14" x14ac:dyDescent="0.35">
      <c r="A92" s="32">
        <v>0.26</v>
      </c>
      <c r="B92" s="33">
        <v>4</v>
      </c>
      <c r="C92" s="33">
        <v>1.6359999999999999</v>
      </c>
      <c r="D92" s="33">
        <v>0.108</v>
      </c>
      <c r="E92" s="33">
        <v>-4.0000000000000001E-3</v>
      </c>
      <c r="F92" s="33">
        <v>0.85</v>
      </c>
      <c r="G92" s="33">
        <v>75</v>
      </c>
      <c r="H92" s="34">
        <v>259</v>
      </c>
      <c r="I92" s="33">
        <v>12.13</v>
      </c>
      <c r="J92" s="33">
        <v>75.16</v>
      </c>
      <c r="K92" s="33">
        <v>7.24</v>
      </c>
      <c r="L92" s="33" t="s">
        <v>343</v>
      </c>
      <c r="M92" s="33" t="s">
        <v>349</v>
      </c>
      <c r="N92" s="35" t="s">
        <v>350</v>
      </c>
    </row>
    <row r="93" spans="1:14" x14ac:dyDescent="0.35">
      <c r="A93" s="32">
        <v>0.27</v>
      </c>
      <c r="B93" s="33">
        <v>6.2</v>
      </c>
      <c r="C93" s="33">
        <v>1.6919999999999999</v>
      </c>
      <c r="D93" s="33">
        <v>0.11799999999999999</v>
      </c>
      <c r="E93" s="33">
        <v>-5.0000000000000001E-3</v>
      </c>
      <c r="F93" s="33">
        <v>0.95</v>
      </c>
      <c r="G93" s="33">
        <v>77</v>
      </c>
      <c r="H93" s="34">
        <v>351</v>
      </c>
      <c r="I93" s="33">
        <v>11.13</v>
      </c>
      <c r="J93" s="33">
        <v>77.599999999999994</v>
      </c>
      <c r="K93" s="33">
        <v>5.72</v>
      </c>
      <c r="L93" s="33" t="s">
        <v>343</v>
      </c>
      <c r="M93" s="33" t="s">
        <v>349</v>
      </c>
      <c r="N93" s="35" t="s">
        <v>350</v>
      </c>
    </row>
    <row r="94" spans="1:14" x14ac:dyDescent="0.35">
      <c r="A94" s="32">
        <v>0.31</v>
      </c>
      <c r="B94" s="33">
        <v>5</v>
      </c>
      <c r="C94" s="33">
        <v>1.544</v>
      </c>
      <c r="D94" s="33">
        <v>0.125</v>
      </c>
      <c r="E94" s="33">
        <v>-5.0000000000000001E-3</v>
      </c>
      <c r="F94" s="33">
        <v>1.02</v>
      </c>
      <c r="G94" s="33">
        <v>77</v>
      </c>
      <c r="H94" s="34">
        <v>355</v>
      </c>
      <c r="I94" s="33">
        <v>10</v>
      </c>
      <c r="J94" s="33">
        <v>80.16</v>
      </c>
      <c r="K94" s="33">
        <v>4.54</v>
      </c>
      <c r="L94" s="33" t="s">
        <v>343</v>
      </c>
      <c r="M94" s="33" t="s">
        <v>348</v>
      </c>
      <c r="N94" s="35" t="s">
        <v>352</v>
      </c>
    </row>
    <row r="95" spans="1:14" x14ac:dyDescent="0.35">
      <c r="A95" s="32">
        <v>0.28999999999999998</v>
      </c>
      <c r="B95" s="33">
        <v>5</v>
      </c>
      <c r="C95" s="33">
        <v>1.8140000000000001</v>
      </c>
      <c r="D95" s="33">
        <v>0.125</v>
      </c>
      <c r="E95" s="33">
        <v>-4.0000000000000001E-3</v>
      </c>
      <c r="F95" s="33">
        <v>0.73</v>
      </c>
      <c r="G95" s="33">
        <v>72</v>
      </c>
      <c r="H95" s="34">
        <v>249</v>
      </c>
      <c r="I95" s="33">
        <v>13.5</v>
      </c>
      <c r="J95" s="33">
        <v>71.66</v>
      </c>
      <c r="K95" s="33">
        <v>9.39</v>
      </c>
      <c r="L95" s="33" t="s">
        <v>343</v>
      </c>
      <c r="M95" s="33" t="s">
        <v>348</v>
      </c>
      <c r="N95" s="35" t="s">
        <v>352</v>
      </c>
    </row>
    <row r="96" spans="1:14" x14ac:dyDescent="0.35">
      <c r="A96" s="32">
        <v>0.32</v>
      </c>
      <c r="B96" s="33">
        <v>5</v>
      </c>
      <c r="C96" s="33">
        <v>1.591</v>
      </c>
      <c r="D96" s="33">
        <v>0.13300000000000001</v>
      </c>
      <c r="E96" s="33">
        <v>-5.0000000000000001E-3</v>
      </c>
      <c r="F96" s="33">
        <v>1.01</v>
      </c>
      <c r="G96" s="33">
        <v>81</v>
      </c>
      <c r="H96" s="34">
        <v>343</v>
      </c>
      <c r="I96" s="33">
        <v>10.210000000000001</v>
      </c>
      <c r="J96" s="33">
        <v>80.08</v>
      </c>
      <c r="K96" s="33">
        <v>4.18</v>
      </c>
      <c r="L96" s="33" t="s">
        <v>343</v>
      </c>
      <c r="M96" s="33" t="s">
        <v>348</v>
      </c>
      <c r="N96" s="35" t="s">
        <v>350</v>
      </c>
    </row>
    <row r="97" spans="1:14" x14ac:dyDescent="0.35">
      <c r="A97" s="32">
        <v>0.3</v>
      </c>
      <c r="B97" s="33">
        <v>6.2</v>
      </c>
      <c r="C97" s="33">
        <v>1.885</v>
      </c>
      <c r="D97" s="33">
        <v>0.14799999999999999</v>
      </c>
      <c r="E97" s="33">
        <v>-2E-3</v>
      </c>
      <c r="F97" s="33">
        <v>1.03</v>
      </c>
      <c r="G97" s="33">
        <v>69</v>
      </c>
      <c r="H97" s="34">
        <v>369</v>
      </c>
      <c r="I97" s="33">
        <v>11.41</v>
      </c>
      <c r="J97" s="33">
        <v>75.900000000000006</v>
      </c>
      <c r="K97" s="33">
        <v>7.57</v>
      </c>
      <c r="L97" s="33" t="s">
        <v>343</v>
      </c>
      <c r="M97" s="33" t="s">
        <v>349</v>
      </c>
      <c r="N97" s="35" t="s">
        <v>351</v>
      </c>
    </row>
    <row r="98" spans="1:14" x14ac:dyDescent="0.35">
      <c r="A98" s="32">
        <v>0.25</v>
      </c>
      <c r="B98" s="33">
        <v>5.4</v>
      </c>
      <c r="C98" s="33">
        <v>1.647</v>
      </c>
      <c r="D98" s="33">
        <v>0.11</v>
      </c>
      <c r="E98" s="33">
        <v>-4.0000000000000001E-3</v>
      </c>
      <c r="F98" s="33">
        <v>0.84</v>
      </c>
      <c r="G98" s="33">
        <v>78</v>
      </c>
      <c r="H98" s="34">
        <v>416</v>
      </c>
      <c r="I98" s="33">
        <v>10.87</v>
      </c>
      <c r="J98" s="33">
        <v>78.33</v>
      </c>
      <c r="K98" s="33">
        <v>5.41</v>
      </c>
      <c r="L98" s="33" t="s">
        <v>343</v>
      </c>
      <c r="M98" s="33" t="s">
        <v>349</v>
      </c>
      <c r="N98" s="35" t="s">
        <v>350</v>
      </c>
    </row>
    <row r="99" spans="1:14" x14ac:dyDescent="0.35">
      <c r="A99" s="32">
        <v>0.2</v>
      </c>
      <c r="B99" s="33">
        <v>5</v>
      </c>
      <c r="C99" s="33">
        <v>1.4990000000000001</v>
      </c>
      <c r="D99" s="33">
        <v>0.109</v>
      </c>
      <c r="E99" s="33">
        <v>-6.0000000000000001E-3</v>
      </c>
      <c r="F99" s="33">
        <v>0.44</v>
      </c>
      <c r="G99" s="33">
        <v>82</v>
      </c>
      <c r="H99" s="34">
        <v>359</v>
      </c>
      <c r="I99" s="33">
        <v>9.32</v>
      </c>
      <c r="J99" s="33">
        <v>78.67</v>
      </c>
      <c r="K99" s="33">
        <v>5.95</v>
      </c>
      <c r="L99" s="33" t="s">
        <v>343</v>
      </c>
      <c r="M99" s="33" t="s">
        <v>348</v>
      </c>
      <c r="N99" s="35" t="s">
        <v>352</v>
      </c>
    </row>
    <row r="100" spans="1:14" x14ac:dyDescent="0.35">
      <c r="A100" s="32">
        <v>0.35</v>
      </c>
      <c r="B100" s="33">
        <v>5.6</v>
      </c>
      <c r="C100" s="33">
        <v>1.776</v>
      </c>
      <c r="D100" s="33">
        <v>0.11</v>
      </c>
      <c r="E100" s="33">
        <v>-3.0000000000000001E-3</v>
      </c>
      <c r="F100" s="33">
        <v>0.8</v>
      </c>
      <c r="G100" s="33">
        <v>73</v>
      </c>
      <c r="H100" s="34">
        <v>233</v>
      </c>
      <c r="I100" s="33">
        <v>13.39</v>
      </c>
      <c r="J100" s="33">
        <v>72.56</v>
      </c>
      <c r="K100" s="33">
        <v>8.7200000000000006</v>
      </c>
      <c r="L100" s="33" t="s">
        <v>343</v>
      </c>
      <c r="M100" s="33" t="s">
        <v>348</v>
      </c>
      <c r="N100" s="35" t="s">
        <v>352</v>
      </c>
    </row>
    <row r="101" spans="1:14" x14ac:dyDescent="0.35">
      <c r="A101" s="32">
        <v>0.24</v>
      </c>
      <c r="B101" s="33">
        <v>4.8</v>
      </c>
      <c r="C101" s="33">
        <v>1.6739999999999999</v>
      </c>
      <c r="D101" s="33">
        <v>0.107</v>
      </c>
      <c r="E101" s="33">
        <v>-3.0000000000000001E-3</v>
      </c>
      <c r="F101" s="33">
        <v>0.76</v>
      </c>
      <c r="G101" s="33">
        <v>77</v>
      </c>
      <c r="H101" s="34">
        <v>261</v>
      </c>
      <c r="I101" s="33">
        <v>12.32</v>
      </c>
      <c r="J101" s="33">
        <v>74.78</v>
      </c>
      <c r="K101" s="33">
        <v>7.55</v>
      </c>
      <c r="L101" s="33" t="s">
        <v>343</v>
      </c>
      <c r="M101" s="33" t="s">
        <v>349</v>
      </c>
      <c r="N101" s="35" t="s">
        <v>350</v>
      </c>
    </row>
    <row r="102" spans="1:14" x14ac:dyDescent="0.35">
      <c r="A102" s="32">
        <v>0.24</v>
      </c>
      <c r="B102" s="33">
        <v>5</v>
      </c>
      <c r="C102" s="33">
        <v>1.6779999999999999</v>
      </c>
      <c r="D102" s="33">
        <v>0.11600000000000001</v>
      </c>
      <c r="E102" s="33">
        <v>-4.0000000000000001E-3</v>
      </c>
      <c r="F102" s="33">
        <v>0.8</v>
      </c>
      <c r="G102" s="33">
        <v>75</v>
      </c>
      <c r="H102" s="34">
        <v>322</v>
      </c>
      <c r="I102" s="33">
        <v>11.65</v>
      </c>
      <c r="J102" s="33">
        <v>75.930000000000007</v>
      </c>
      <c r="K102" s="33">
        <v>6.93</v>
      </c>
      <c r="L102" s="33" t="s">
        <v>343</v>
      </c>
      <c r="M102" s="33" t="s">
        <v>349</v>
      </c>
      <c r="N102" s="35" t="s">
        <v>350</v>
      </c>
    </row>
    <row r="103" spans="1:14" x14ac:dyDescent="0.35">
      <c r="A103" s="32">
        <v>0.22</v>
      </c>
      <c r="B103" s="33">
        <v>4</v>
      </c>
      <c r="C103" s="33">
        <v>1.5740000000000001</v>
      </c>
      <c r="D103" s="33">
        <v>0.13300000000000001</v>
      </c>
      <c r="E103" s="33">
        <v>-4.0000000000000001E-3</v>
      </c>
      <c r="F103" s="33">
        <v>0.99</v>
      </c>
      <c r="G103" s="33">
        <v>80</v>
      </c>
      <c r="H103" s="34">
        <v>355</v>
      </c>
      <c r="I103" s="33">
        <v>10.130000000000001</v>
      </c>
      <c r="J103" s="33">
        <v>80.69</v>
      </c>
      <c r="K103" s="33">
        <v>3.68</v>
      </c>
      <c r="L103" s="33" t="s">
        <v>343</v>
      </c>
      <c r="M103" s="33" t="s">
        <v>348</v>
      </c>
      <c r="N103" s="35" t="s">
        <v>352</v>
      </c>
    </row>
    <row r="104" spans="1:14" x14ac:dyDescent="0.35">
      <c r="A104" s="32">
        <v>0.24</v>
      </c>
      <c r="B104" s="33">
        <v>4.4000000000000004</v>
      </c>
      <c r="C104" s="33">
        <v>1.6839999999999999</v>
      </c>
      <c r="D104" s="33">
        <v>0.13400000000000001</v>
      </c>
      <c r="E104" s="33">
        <v>-5.0000000000000001E-3</v>
      </c>
      <c r="F104" s="33">
        <v>0.9</v>
      </c>
      <c r="G104" s="33">
        <v>77</v>
      </c>
      <c r="H104" s="34">
        <v>375</v>
      </c>
      <c r="I104" s="33">
        <v>10.97</v>
      </c>
      <c r="J104" s="33">
        <v>77.709999999999994</v>
      </c>
      <c r="K104" s="33">
        <v>5.66</v>
      </c>
      <c r="L104" s="33" t="s">
        <v>343</v>
      </c>
      <c r="M104" s="33" t="s">
        <v>349</v>
      </c>
      <c r="N104" s="35" t="s">
        <v>350</v>
      </c>
    </row>
    <row r="105" spans="1:14" x14ac:dyDescent="0.35">
      <c r="A105" s="32">
        <v>0.24</v>
      </c>
      <c r="B105" s="33">
        <v>4.0999999999999996</v>
      </c>
      <c r="C105" s="33">
        <v>1.706</v>
      </c>
      <c r="D105" s="33">
        <v>0.122</v>
      </c>
      <c r="E105" s="33">
        <v>-4.0000000000000001E-3</v>
      </c>
      <c r="F105" s="33">
        <v>0.81</v>
      </c>
      <c r="G105" s="33">
        <v>79</v>
      </c>
      <c r="H105" s="34">
        <v>355</v>
      </c>
      <c r="I105" s="33">
        <v>11.05</v>
      </c>
      <c r="J105" s="33">
        <v>77.430000000000007</v>
      </c>
      <c r="K105" s="33">
        <v>6.08</v>
      </c>
      <c r="L105" s="33" t="s">
        <v>343</v>
      </c>
      <c r="M105" s="33" t="s">
        <v>349</v>
      </c>
      <c r="N105" s="35" t="s">
        <v>350</v>
      </c>
    </row>
    <row r="106" spans="1:14" x14ac:dyDescent="0.35">
      <c r="A106" s="32">
        <v>0.3</v>
      </c>
      <c r="B106" s="33">
        <v>8.8000000000000007</v>
      </c>
      <c r="C106" s="33">
        <v>2.097</v>
      </c>
      <c r="D106" s="33">
        <v>0.152</v>
      </c>
      <c r="E106" s="33">
        <v>-4.0000000000000001E-3</v>
      </c>
      <c r="F106" s="33">
        <v>0.92</v>
      </c>
      <c r="G106" s="33">
        <v>55</v>
      </c>
      <c r="H106" s="34">
        <v>255</v>
      </c>
      <c r="I106" s="33">
        <v>10.62</v>
      </c>
      <c r="J106" s="33">
        <v>76.989999999999995</v>
      </c>
      <c r="K106" s="33">
        <v>6.76</v>
      </c>
      <c r="L106" s="33" t="s">
        <v>344</v>
      </c>
      <c r="M106" s="33" t="s">
        <v>349</v>
      </c>
      <c r="N106" s="35" t="s">
        <v>350</v>
      </c>
    </row>
    <row r="107" spans="1:14" x14ac:dyDescent="0.35">
      <c r="A107" s="32">
        <v>0.19</v>
      </c>
      <c r="B107" s="33">
        <v>5</v>
      </c>
      <c r="C107" s="33">
        <v>1.59</v>
      </c>
      <c r="D107" s="33">
        <v>0.13</v>
      </c>
      <c r="E107" s="33">
        <v>-7.0000000000000001E-3</v>
      </c>
      <c r="F107" s="33">
        <v>0.83</v>
      </c>
      <c r="G107" s="33">
        <v>76</v>
      </c>
      <c r="H107" s="36">
        <v>374.7835</v>
      </c>
      <c r="I107" s="33">
        <v>10.78</v>
      </c>
      <c r="J107" s="33">
        <v>77.760000000000005</v>
      </c>
      <c r="K107" s="33">
        <v>5.44</v>
      </c>
      <c r="L107" s="33" t="s">
        <v>343</v>
      </c>
      <c r="M107" s="33" t="s">
        <v>348</v>
      </c>
      <c r="N107" s="35" t="s">
        <v>352</v>
      </c>
    </row>
    <row r="108" spans="1:14" x14ac:dyDescent="0.35">
      <c r="A108" s="32">
        <v>0.24</v>
      </c>
      <c r="B108" s="33">
        <v>5</v>
      </c>
      <c r="C108" s="33">
        <v>1.5660000000000001</v>
      </c>
      <c r="D108" s="33">
        <v>0.126</v>
      </c>
      <c r="E108" s="33">
        <v>-5.0000000000000001E-3</v>
      </c>
      <c r="F108" s="33">
        <v>0.96</v>
      </c>
      <c r="G108" s="33">
        <v>82</v>
      </c>
      <c r="H108" s="36">
        <v>393.72859999999997</v>
      </c>
      <c r="I108" s="33">
        <v>10.199999999999999</v>
      </c>
      <c r="J108" s="33">
        <v>79.67</v>
      </c>
      <c r="K108" s="33">
        <v>4.3499999999999996</v>
      </c>
      <c r="L108" s="33" t="s">
        <v>343</v>
      </c>
      <c r="M108" s="33" t="s">
        <v>348</v>
      </c>
      <c r="N108" s="35" t="s">
        <v>352</v>
      </c>
    </row>
    <row r="109" spans="1:14" x14ac:dyDescent="0.35">
      <c r="A109" s="32">
        <v>0.24</v>
      </c>
      <c r="B109" s="33">
        <v>5.7</v>
      </c>
      <c r="C109" s="33">
        <v>1.8779999999999999</v>
      </c>
      <c r="D109" s="33">
        <v>0.13300000000000001</v>
      </c>
      <c r="E109" s="33">
        <v>-3.0000000000000001E-3</v>
      </c>
      <c r="F109" s="33">
        <v>0.88</v>
      </c>
      <c r="G109" s="33">
        <v>73</v>
      </c>
      <c r="H109" s="36">
        <v>325.36149999999998</v>
      </c>
      <c r="I109" s="33">
        <v>11.13</v>
      </c>
      <c r="J109" s="33">
        <v>76.58</v>
      </c>
      <c r="K109" s="33">
        <v>6.99</v>
      </c>
      <c r="L109" s="33" t="s">
        <v>343</v>
      </c>
      <c r="M109" s="33" t="s">
        <v>349</v>
      </c>
      <c r="N109" s="35" t="s">
        <v>350</v>
      </c>
    </row>
    <row r="110" spans="1:14" x14ac:dyDescent="0.35">
      <c r="A110" s="32">
        <v>0.28000000000000003</v>
      </c>
      <c r="B110" s="33">
        <v>5.8</v>
      </c>
      <c r="C110" s="33">
        <v>1.893</v>
      </c>
      <c r="D110" s="33">
        <v>0.126</v>
      </c>
      <c r="E110" s="33">
        <v>-3.0000000000000001E-3</v>
      </c>
      <c r="F110" s="33">
        <v>0.72</v>
      </c>
      <c r="G110" s="33">
        <v>70</v>
      </c>
      <c r="H110" s="36">
        <v>280.88170000000002</v>
      </c>
      <c r="I110" s="33">
        <v>13.21</v>
      </c>
      <c r="J110" s="33">
        <v>72.38</v>
      </c>
      <c r="K110" s="33">
        <v>8.91</v>
      </c>
      <c r="L110" s="33" t="s">
        <v>343</v>
      </c>
      <c r="M110" s="33" t="s">
        <v>349</v>
      </c>
      <c r="N110" s="35" t="s">
        <v>351</v>
      </c>
    </row>
    <row r="111" spans="1:14" x14ac:dyDescent="0.35">
      <c r="A111" s="32">
        <v>0.22</v>
      </c>
      <c r="B111" s="33">
        <v>5.8</v>
      </c>
      <c r="C111" s="33">
        <v>1.7709999999999999</v>
      </c>
      <c r="D111" s="33">
        <v>0.13100000000000001</v>
      </c>
      <c r="E111" s="33">
        <v>-5.0000000000000001E-3</v>
      </c>
      <c r="F111" s="33">
        <v>0.82</v>
      </c>
      <c r="G111" s="33">
        <v>78</v>
      </c>
      <c r="H111" s="36">
        <v>362.428</v>
      </c>
      <c r="I111" s="33">
        <v>11.01</v>
      </c>
      <c r="J111" s="33">
        <v>77.260000000000005</v>
      </c>
      <c r="K111" s="33">
        <v>6.26</v>
      </c>
      <c r="L111" s="33" t="s">
        <v>343</v>
      </c>
      <c r="M111" s="33" t="s">
        <v>349</v>
      </c>
      <c r="N111" s="35" t="s">
        <v>350</v>
      </c>
    </row>
    <row r="112" spans="1:14" x14ac:dyDescent="0.35">
      <c r="A112" s="32">
        <v>0.22</v>
      </c>
      <c r="B112" s="33">
        <v>4</v>
      </c>
      <c r="C112" s="33">
        <v>1.6479999999999999</v>
      </c>
      <c r="D112" s="33">
        <v>0.13</v>
      </c>
      <c r="E112" s="33">
        <v>-6.0000000000000001E-3</v>
      </c>
      <c r="F112" s="33">
        <v>0.88</v>
      </c>
      <c r="G112" s="33">
        <v>80</v>
      </c>
      <c r="H112" s="36">
        <v>462.09569999999997</v>
      </c>
      <c r="I112" s="33">
        <v>10.44</v>
      </c>
      <c r="J112" s="33">
        <v>79.25</v>
      </c>
      <c r="K112" s="33">
        <v>4.58</v>
      </c>
      <c r="L112" s="33" t="s">
        <v>343</v>
      </c>
      <c r="M112" s="33" t="s">
        <v>348</v>
      </c>
      <c r="N112" s="35" t="s">
        <v>352</v>
      </c>
    </row>
    <row r="113" spans="1:14" x14ac:dyDescent="0.35">
      <c r="A113" s="32">
        <v>0.25</v>
      </c>
      <c r="B113" s="33">
        <v>4</v>
      </c>
      <c r="C113" s="33">
        <v>1.762</v>
      </c>
      <c r="D113" s="33">
        <v>9.6000000000000002E-2</v>
      </c>
      <c r="E113" s="33">
        <v>-3.0000000000000001E-3</v>
      </c>
      <c r="F113" s="33">
        <v>0.69</v>
      </c>
      <c r="G113" s="33">
        <v>78</v>
      </c>
      <c r="H113" s="36">
        <v>173.80070000000001</v>
      </c>
      <c r="I113" s="33">
        <v>14</v>
      </c>
      <c r="J113" s="33">
        <v>71.19</v>
      </c>
      <c r="K113" s="33">
        <v>9.6</v>
      </c>
      <c r="L113" s="33" t="s">
        <v>343</v>
      </c>
      <c r="M113" s="33" t="s">
        <v>348</v>
      </c>
      <c r="N113" s="35" t="s">
        <v>352</v>
      </c>
    </row>
    <row r="114" spans="1:14" x14ac:dyDescent="0.35">
      <c r="A114" s="32">
        <v>0.17</v>
      </c>
      <c r="B114" s="33">
        <v>4</v>
      </c>
      <c r="C114" s="33">
        <v>1.5</v>
      </c>
      <c r="D114" s="33">
        <v>0.11899999999999999</v>
      </c>
      <c r="E114" s="33">
        <v>-7.0000000000000001E-3</v>
      </c>
      <c r="F114" s="33">
        <v>0.8</v>
      </c>
      <c r="G114" s="33">
        <v>82</v>
      </c>
      <c r="H114" s="36">
        <v>278</v>
      </c>
      <c r="I114" s="33">
        <v>10.54</v>
      </c>
      <c r="J114" s="33">
        <v>78.11</v>
      </c>
      <c r="K114" s="33">
        <v>5.3</v>
      </c>
      <c r="L114" s="33" t="s">
        <v>343</v>
      </c>
      <c r="M114" s="33" t="s">
        <v>348</v>
      </c>
      <c r="N114" s="35" t="s">
        <v>352</v>
      </c>
    </row>
    <row r="115" spans="1:14" x14ac:dyDescent="0.35">
      <c r="A115" s="32">
        <v>0.21</v>
      </c>
      <c r="B115" s="33">
        <v>4.0999999999999996</v>
      </c>
      <c r="C115" s="33">
        <v>1.802</v>
      </c>
      <c r="D115" s="33">
        <v>0.122</v>
      </c>
      <c r="E115" s="33">
        <v>-4.0000000000000001E-3</v>
      </c>
      <c r="F115" s="33">
        <v>0.73</v>
      </c>
      <c r="G115" s="33">
        <v>75</v>
      </c>
      <c r="H115" s="36">
        <v>326</v>
      </c>
      <c r="I115" s="33">
        <v>10.58</v>
      </c>
      <c r="J115" s="33">
        <v>76.48</v>
      </c>
      <c r="K115" s="33">
        <v>7.12</v>
      </c>
      <c r="L115" s="33" t="s">
        <v>343</v>
      </c>
      <c r="M115" s="33" t="s">
        <v>349</v>
      </c>
      <c r="N115" s="35" t="s">
        <v>350</v>
      </c>
    </row>
    <row r="116" spans="1:14" x14ac:dyDescent="0.35">
      <c r="A116" s="32">
        <v>0.23</v>
      </c>
      <c r="B116" s="33">
        <v>5</v>
      </c>
      <c r="C116" s="33">
        <v>1.835</v>
      </c>
      <c r="D116" s="33">
        <v>0.13600000000000001</v>
      </c>
      <c r="E116" s="33">
        <v>-3.0000000000000001E-3</v>
      </c>
      <c r="F116" s="33">
        <v>0.81</v>
      </c>
      <c r="G116" s="33">
        <v>77</v>
      </c>
      <c r="H116" s="36">
        <v>396</v>
      </c>
      <c r="I116" s="33">
        <v>10.37</v>
      </c>
      <c r="J116" s="33">
        <v>77.78</v>
      </c>
      <c r="K116" s="33">
        <v>6.48</v>
      </c>
      <c r="L116" s="33" t="s">
        <v>343</v>
      </c>
      <c r="M116" s="33" t="s">
        <v>349</v>
      </c>
      <c r="N116" s="35" t="s">
        <v>350</v>
      </c>
    </row>
    <row r="117" spans="1:14" x14ac:dyDescent="0.35">
      <c r="A117" s="32">
        <v>0.2</v>
      </c>
      <c r="B117" s="33">
        <v>9.4</v>
      </c>
      <c r="C117" s="33">
        <v>2.2989999999999999</v>
      </c>
      <c r="D117" s="33">
        <v>0.17100000000000001</v>
      </c>
      <c r="E117" s="33">
        <v>-2E-3</v>
      </c>
      <c r="F117" s="33">
        <v>1.06</v>
      </c>
      <c r="G117" s="33">
        <v>66</v>
      </c>
      <c r="H117" s="36">
        <v>356.66210000000001</v>
      </c>
      <c r="I117" s="33">
        <v>9.6199999999999992</v>
      </c>
      <c r="J117" s="33">
        <v>78.290000000000006</v>
      </c>
      <c r="K117" s="33">
        <v>7.12</v>
      </c>
      <c r="L117" s="33" t="s">
        <v>344</v>
      </c>
      <c r="M117" s="33" t="s">
        <v>348</v>
      </c>
      <c r="N117" s="35" t="s">
        <v>351</v>
      </c>
    </row>
    <row r="118" spans="1:14" x14ac:dyDescent="0.35">
      <c r="A118" s="32">
        <v>0.26</v>
      </c>
      <c r="B118" s="33">
        <v>6</v>
      </c>
      <c r="C118" s="33">
        <v>1.708</v>
      </c>
      <c r="D118" s="33">
        <v>0.113</v>
      </c>
      <c r="E118" s="33">
        <v>-4.0000000000000001E-3</v>
      </c>
      <c r="F118" s="33">
        <v>0.83</v>
      </c>
      <c r="G118" s="33">
        <v>77</v>
      </c>
      <c r="H118" s="36">
        <v>307</v>
      </c>
      <c r="I118" s="33">
        <v>11.39</v>
      </c>
      <c r="J118" s="33">
        <v>76.16</v>
      </c>
      <c r="K118" s="33">
        <v>7.03</v>
      </c>
      <c r="L118" s="33" t="s">
        <v>343</v>
      </c>
      <c r="M118" s="33" t="s">
        <v>349</v>
      </c>
      <c r="N118" s="35" t="s">
        <v>350</v>
      </c>
    </row>
    <row r="119" spans="1:14" x14ac:dyDescent="0.35">
      <c r="A119" s="32">
        <v>0.2</v>
      </c>
      <c r="B119" s="33">
        <v>4</v>
      </c>
      <c r="C119" s="33">
        <v>1.4890000000000001</v>
      </c>
      <c r="D119" s="33">
        <v>0.11</v>
      </c>
      <c r="E119" s="33">
        <v>-6.0000000000000001E-3</v>
      </c>
      <c r="F119" s="33">
        <v>0.48</v>
      </c>
      <c r="G119" s="33">
        <v>79</v>
      </c>
      <c r="H119" s="36">
        <v>353.3673</v>
      </c>
      <c r="I119" s="33">
        <v>9.9700000000000006</v>
      </c>
      <c r="J119" s="33">
        <v>77.47</v>
      </c>
      <c r="K119" s="33">
        <v>6.53</v>
      </c>
      <c r="L119" s="33" t="s">
        <v>343</v>
      </c>
      <c r="M119" s="33" t="s">
        <v>348</v>
      </c>
      <c r="N119" s="35" t="s">
        <v>352</v>
      </c>
    </row>
    <row r="120" spans="1:14" x14ac:dyDescent="0.35">
      <c r="A120" s="32">
        <v>0.31</v>
      </c>
      <c r="B120" s="33">
        <v>5.7</v>
      </c>
      <c r="C120" s="33">
        <v>1.833</v>
      </c>
      <c r="D120" s="33">
        <v>0.13700000000000001</v>
      </c>
      <c r="E120" s="33">
        <v>-2E-3</v>
      </c>
      <c r="F120" s="33">
        <v>0.91</v>
      </c>
      <c r="G120" s="33">
        <v>71</v>
      </c>
      <c r="H120" s="36">
        <v>302.29789999999997</v>
      </c>
      <c r="I120" s="33">
        <v>11.71</v>
      </c>
      <c r="J120" s="33">
        <v>74.95</v>
      </c>
      <c r="K120" s="33">
        <v>8.3000000000000007</v>
      </c>
      <c r="L120" s="33" t="s">
        <v>343</v>
      </c>
      <c r="M120" s="33" t="s">
        <v>349</v>
      </c>
      <c r="N120" s="35" t="s">
        <v>351</v>
      </c>
    </row>
    <row r="121" spans="1:14" x14ac:dyDescent="0.35">
      <c r="A121" s="32">
        <v>0.26</v>
      </c>
      <c r="B121" s="33">
        <v>5</v>
      </c>
      <c r="C121" s="33">
        <v>1.6639999999999999</v>
      </c>
      <c r="D121" s="33">
        <v>9.7000000000000003E-2</v>
      </c>
      <c r="E121" s="33">
        <v>-3.0000000000000001E-3</v>
      </c>
      <c r="F121" s="33">
        <v>0.71</v>
      </c>
      <c r="G121" s="33">
        <v>81</v>
      </c>
      <c r="H121" s="36">
        <v>210.04349999999999</v>
      </c>
      <c r="I121" s="33">
        <v>12.67</v>
      </c>
      <c r="J121" s="33">
        <v>73.849999999999994</v>
      </c>
      <c r="K121" s="33">
        <v>8.44</v>
      </c>
      <c r="L121" s="33" t="s">
        <v>343</v>
      </c>
      <c r="M121" s="33" t="s">
        <v>348</v>
      </c>
      <c r="N121" s="35" t="s">
        <v>350</v>
      </c>
    </row>
    <row r="122" spans="1:14" x14ac:dyDescent="0.35">
      <c r="A122" s="32">
        <v>0.2</v>
      </c>
      <c r="B122" s="33">
        <v>4</v>
      </c>
      <c r="C122" s="33">
        <v>1.544</v>
      </c>
      <c r="D122" s="33">
        <v>0.11600000000000001</v>
      </c>
      <c r="E122" s="33">
        <v>-6.0000000000000001E-3</v>
      </c>
      <c r="F122" s="33">
        <v>0.67</v>
      </c>
      <c r="G122" s="33">
        <v>84</v>
      </c>
      <c r="H122" s="36">
        <v>360.78059999999999</v>
      </c>
      <c r="I122" s="33">
        <v>9.43</v>
      </c>
      <c r="J122" s="33">
        <v>79.78</v>
      </c>
      <c r="K122" s="33">
        <v>5.25</v>
      </c>
      <c r="L122" s="33" t="s">
        <v>343</v>
      </c>
      <c r="M122" s="33" t="s">
        <v>348</v>
      </c>
      <c r="N122" s="35" t="s">
        <v>350</v>
      </c>
    </row>
    <row r="123" spans="1:14" x14ac:dyDescent="0.35">
      <c r="A123" s="32">
        <v>0.24</v>
      </c>
      <c r="B123" s="33">
        <v>5.8</v>
      </c>
      <c r="C123" s="33">
        <v>1.7</v>
      </c>
      <c r="D123" s="33">
        <v>0.115</v>
      </c>
      <c r="E123" s="33">
        <v>-4.0000000000000001E-3</v>
      </c>
      <c r="F123" s="33">
        <v>0.91</v>
      </c>
      <c r="G123" s="33">
        <v>79</v>
      </c>
      <c r="H123" s="36">
        <v>364</v>
      </c>
      <c r="I123" s="33">
        <v>10.84</v>
      </c>
      <c r="J123" s="33">
        <v>77.319999999999993</v>
      </c>
      <c r="K123" s="33">
        <v>6.55</v>
      </c>
      <c r="L123" s="33" t="s">
        <v>343</v>
      </c>
      <c r="M123" s="33" t="s">
        <v>349</v>
      </c>
      <c r="N123" s="35" t="s">
        <v>350</v>
      </c>
    </row>
    <row r="124" spans="1:14" x14ac:dyDescent="0.35">
      <c r="A124" s="32">
        <v>0.22</v>
      </c>
      <c r="B124" s="33">
        <v>5.5</v>
      </c>
      <c r="C124" s="33">
        <v>1.9710000000000001</v>
      </c>
      <c r="D124" s="33">
        <v>0.152</v>
      </c>
      <c r="E124" s="33">
        <v>-3.0000000000000001E-3</v>
      </c>
      <c r="F124" s="33">
        <v>1</v>
      </c>
      <c r="G124" s="33">
        <v>74</v>
      </c>
      <c r="H124" s="36">
        <v>451</v>
      </c>
      <c r="I124" s="33">
        <v>11.26</v>
      </c>
      <c r="J124" s="33">
        <v>76.69</v>
      </c>
      <c r="K124" s="33">
        <v>6.86</v>
      </c>
      <c r="L124" s="33" t="s">
        <v>343</v>
      </c>
      <c r="M124" s="33" t="s">
        <v>349</v>
      </c>
      <c r="N124" s="35" t="s">
        <v>350</v>
      </c>
    </row>
    <row r="125" spans="1:14" x14ac:dyDescent="0.35">
      <c r="A125" s="32">
        <v>0.28999999999999998</v>
      </c>
      <c r="B125" s="33">
        <v>5</v>
      </c>
      <c r="C125" s="33">
        <v>1.63</v>
      </c>
      <c r="D125" s="33">
        <v>8.6999999999999994E-2</v>
      </c>
      <c r="E125" s="33">
        <v>-3.0000000000000001E-3</v>
      </c>
      <c r="F125" s="33">
        <v>0.68</v>
      </c>
      <c r="G125" s="33">
        <v>80</v>
      </c>
      <c r="H125" s="36">
        <v>204.27760000000001</v>
      </c>
      <c r="I125" s="33">
        <v>13.09</v>
      </c>
      <c r="J125" s="33">
        <v>72.92</v>
      </c>
      <c r="K125" s="33">
        <v>8.9499999999999993</v>
      </c>
      <c r="L125" s="33" t="s">
        <v>343</v>
      </c>
      <c r="M125" s="33" t="s">
        <v>348</v>
      </c>
      <c r="N125" s="35" t="s">
        <v>350</v>
      </c>
    </row>
    <row r="126" spans="1:14" x14ac:dyDescent="0.35">
      <c r="A126" s="32">
        <v>0.28999999999999998</v>
      </c>
      <c r="B126" s="33">
        <v>7.5</v>
      </c>
      <c r="C126" s="33">
        <v>1.78</v>
      </c>
      <c r="D126" s="33">
        <v>0.11799999999999999</v>
      </c>
      <c r="E126" s="33">
        <v>-2E-3</v>
      </c>
      <c r="F126" s="33">
        <v>0.8</v>
      </c>
      <c r="G126" s="33">
        <v>69</v>
      </c>
      <c r="H126" s="36">
        <v>261.9366</v>
      </c>
      <c r="I126" s="33">
        <v>11.28</v>
      </c>
      <c r="J126" s="33">
        <v>75.430000000000007</v>
      </c>
      <c r="K126" s="33">
        <v>8.39</v>
      </c>
      <c r="L126" s="33" t="s">
        <v>343</v>
      </c>
      <c r="M126" s="33" t="s">
        <v>349</v>
      </c>
      <c r="N126" s="35" t="s">
        <v>351</v>
      </c>
    </row>
    <row r="127" spans="1:14" x14ac:dyDescent="0.35">
      <c r="A127" s="32">
        <v>0.24</v>
      </c>
      <c r="B127" s="33">
        <v>5</v>
      </c>
      <c r="C127" s="33">
        <v>1.772</v>
      </c>
      <c r="D127" s="33">
        <v>0.127</v>
      </c>
      <c r="E127" s="33">
        <v>-4.0000000000000001E-3</v>
      </c>
      <c r="F127" s="33">
        <v>0.9</v>
      </c>
      <c r="G127" s="33">
        <v>73</v>
      </c>
      <c r="H127" s="36">
        <v>362.428</v>
      </c>
      <c r="I127" s="33">
        <v>10.67</v>
      </c>
      <c r="J127" s="33">
        <v>78.099999999999994</v>
      </c>
      <c r="K127" s="33">
        <v>6</v>
      </c>
      <c r="L127" s="33" t="s">
        <v>343</v>
      </c>
      <c r="M127" s="33" t="s">
        <v>349</v>
      </c>
      <c r="N127" s="35" t="s">
        <v>350</v>
      </c>
    </row>
    <row r="128" spans="1:14" x14ac:dyDescent="0.35">
      <c r="A128" s="32">
        <v>0.26</v>
      </c>
      <c r="B128" s="33">
        <v>5</v>
      </c>
      <c r="C128" s="33">
        <v>1.601</v>
      </c>
      <c r="D128" s="33">
        <v>0.1</v>
      </c>
      <c r="E128" s="33">
        <v>-3.0000000000000001E-3</v>
      </c>
      <c r="F128" s="33">
        <v>0.72</v>
      </c>
      <c r="G128" s="33">
        <v>78</v>
      </c>
      <c r="H128" s="36">
        <v>244.63890000000001</v>
      </c>
      <c r="I128" s="33">
        <v>11.58</v>
      </c>
      <c r="J128" s="33">
        <v>75.95</v>
      </c>
      <c r="K128" s="33">
        <v>7.29</v>
      </c>
      <c r="L128" s="33" t="s">
        <v>343</v>
      </c>
      <c r="M128" s="33" t="s">
        <v>349</v>
      </c>
      <c r="N128" s="35" t="s">
        <v>350</v>
      </c>
    </row>
    <row r="129" spans="1:14" x14ac:dyDescent="0.35">
      <c r="A129" s="32">
        <v>0.22</v>
      </c>
      <c r="B129" s="33">
        <v>5</v>
      </c>
      <c r="C129" s="33">
        <v>1.5109999999999999</v>
      </c>
      <c r="D129" s="33">
        <v>0.122</v>
      </c>
      <c r="E129" s="33">
        <v>-6.0000000000000001E-3</v>
      </c>
      <c r="F129" s="33">
        <v>1.01</v>
      </c>
      <c r="G129" s="33">
        <v>77</v>
      </c>
      <c r="H129" s="36">
        <v>361.60429999999997</v>
      </c>
      <c r="I129" s="33">
        <v>9.8000000000000007</v>
      </c>
      <c r="J129" s="33">
        <v>79.36</v>
      </c>
      <c r="K129" s="33">
        <v>5.23</v>
      </c>
      <c r="L129" s="33" t="s">
        <v>343</v>
      </c>
      <c r="M129" s="33" t="s">
        <v>348</v>
      </c>
      <c r="N129" s="35" t="s">
        <v>350</v>
      </c>
    </row>
    <row r="130" spans="1:14" x14ac:dyDescent="0.35">
      <c r="A130" s="32">
        <v>0.24</v>
      </c>
      <c r="B130" s="33">
        <v>5</v>
      </c>
      <c r="C130" s="33">
        <v>1.552</v>
      </c>
      <c r="D130" s="33">
        <v>0.111</v>
      </c>
      <c r="E130" s="33">
        <v>-5.0000000000000001E-3</v>
      </c>
      <c r="F130" s="33">
        <v>0.82</v>
      </c>
      <c r="G130" s="33">
        <v>84</v>
      </c>
      <c r="H130" s="36">
        <v>387</v>
      </c>
      <c r="I130" s="33">
        <v>10.59</v>
      </c>
      <c r="J130" s="33">
        <v>78.48</v>
      </c>
      <c r="K130" s="33">
        <v>5.46</v>
      </c>
      <c r="L130" s="33" t="s">
        <v>343</v>
      </c>
      <c r="M130" s="33" t="s">
        <v>349</v>
      </c>
      <c r="N130" s="35" t="s">
        <v>350</v>
      </c>
    </row>
    <row r="131" spans="1:14" x14ac:dyDescent="0.35">
      <c r="A131" s="32">
        <v>0.31</v>
      </c>
      <c r="B131" s="33">
        <v>7.2</v>
      </c>
      <c r="C131" s="33">
        <v>1.585</v>
      </c>
      <c r="D131" s="33">
        <v>9.2999999999999999E-2</v>
      </c>
      <c r="E131" s="33">
        <v>-2E-3</v>
      </c>
      <c r="F131" s="33">
        <v>0.62</v>
      </c>
      <c r="G131" s="33">
        <v>80</v>
      </c>
      <c r="H131" s="36">
        <v>190.2747</v>
      </c>
      <c r="I131" s="33">
        <v>12.22</v>
      </c>
      <c r="J131" s="33">
        <v>74.47</v>
      </c>
      <c r="K131" s="33">
        <v>8.4499999999999993</v>
      </c>
      <c r="L131" s="33" t="s">
        <v>343</v>
      </c>
      <c r="M131" s="33" t="s">
        <v>348</v>
      </c>
      <c r="N131" s="35" t="s">
        <v>350</v>
      </c>
    </row>
    <row r="132" spans="1:14" x14ac:dyDescent="0.35">
      <c r="A132" s="32">
        <v>0.21</v>
      </c>
      <c r="B132" s="33">
        <v>5.9</v>
      </c>
      <c r="C132" s="33">
        <v>1.5009999999999999</v>
      </c>
      <c r="D132" s="33">
        <v>0.11899999999999999</v>
      </c>
      <c r="E132" s="33">
        <v>-5.0000000000000001E-3</v>
      </c>
      <c r="F132" s="33">
        <v>0.91</v>
      </c>
      <c r="G132" s="33">
        <v>79</v>
      </c>
      <c r="H132" s="36">
        <v>379</v>
      </c>
      <c r="I132" s="33">
        <v>10.119999999999999</v>
      </c>
      <c r="J132" s="33">
        <v>79.55</v>
      </c>
      <c r="K132" s="33">
        <v>4.8099999999999996</v>
      </c>
      <c r="L132" s="33" t="s">
        <v>343</v>
      </c>
      <c r="M132" s="33" t="s">
        <v>348</v>
      </c>
      <c r="N132" s="35" t="s">
        <v>352</v>
      </c>
    </row>
    <row r="133" spans="1:14" x14ac:dyDescent="0.35">
      <c r="A133" s="32">
        <v>0.28000000000000003</v>
      </c>
      <c r="B133" s="33">
        <v>6.1</v>
      </c>
      <c r="C133" s="33">
        <v>1.6990000000000001</v>
      </c>
      <c r="D133" s="33">
        <v>0.11</v>
      </c>
      <c r="E133" s="33">
        <v>-4.0000000000000001E-3</v>
      </c>
      <c r="F133" s="33">
        <v>0.9</v>
      </c>
      <c r="G133" s="33">
        <v>75</v>
      </c>
      <c r="H133" s="36">
        <v>258</v>
      </c>
      <c r="I133" s="33">
        <v>12.93</v>
      </c>
      <c r="J133" s="33">
        <v>74.010000000000005</v>
      </c>
      <c r="K133" s="33">
        <v>7.74</v>
      </c>
      <c r="L133" s="33" t="s">
        <v>343</v>
      </c>
      <c r="M133" s="33" t="s">
        <v>349</v>
      </c>
      <c r="N133" s="35" t="s">
        <v>350</v>
      </c>
    </row>
    <row r="134" spans="1:14" x14ac:dyDescent="0.35">
      <c r="A134" s="32">
        <v>0.26</v>
      </c>
      <c r="B134" s="33">
        <v>4.3</v>
      </c>
      <c r="C134" s="33">
        <v>1.5780000000000001</v>
      </c>
      <c r="D134" s="33">
        <v>0.11600000000000001</v>
      </c>
      <c r="E134" s="33">
        <v>-5.0000000000000001E-3</v>
      </c>
      <c r="F134" s="33">
        <v>0.74</v>
      </c>
      <c r="G134" s="33">
        <v>76</v>
      </c>
      <c r="H134" s="36">
        <v>363</v>
      </c>
      <c r="I134" s="33">
        <v>11.3</v>
      </c>
      <c r="J134" s="33">
        <v>76.78</v>
      </c>
      <c r="K134" s="33">
        <v>6.44</v>
      </c>
      <c r="L134" s="33" t="s">
        <v>343</v>
      </c>
      <c r="M134" s="33" t="s">
        <v>349</v>
      </c>
      <c r="N134" s="35" t="s">
        <v>350</v>
      </c>
    </row>
    <row r="135" spans="1:14" x14ac:dyDescent="0.35">
      <c r="A135" s="32">
        <v>0.34</v>
      </c>
      <c r="B135" s="33">
        <v>7.4</v>
      </c>
      <c r="C135" s="33">
        <v>1.8720000000000001</v>
      </c>
      <c r="D135" s="33">
        <v>0.11600000000000001</v>
      </c>
      <c r="E135" s="33">
        <v>-2E-3</v>
      </c>
      <c r="F135" s="33">
        <v>0.61</v>
      </c>
      <c r="G135" s="33">
        <v>78</v>
      </c>
      <c r="H135" s="36">
        <v>248.75739999999999</v>
      </c>
      <c r="I135" s="33">
        <v>12.58</v>
      </c>
      <c r="J135" s="33">
        <v>73.47</v>
      </c>
      <c r="K135" s="33">
        <v>9.01</v>
      </c>
      <c r="L135" s="33" t="s">
        <v>343</v>
      </c>
      <c r="M135" s="33" t="s">
        <v>348</v>
      </c>
      <c r="N135" s="35" t="s">
        <v>351</v>
      </c>
    </row>
    <row r="136" spans="1:14" x14ac:dyDescent="0.35">
      <c r="A136" s="32">
        <v>0.22</v>
      </c>
      <c r="B136" s="33">
        <v>4</v>
      </c>
      <c r="C136" s="33">
        <v>1.5489999999999999</v>
      </c>
      <c r="D136" s="33">
        <v>0.113</v>
      </c>
      <c r="E136" s="33">
        <v>-5.0000000000000001E-3</v>
      </c>
      <c r="F136" s="33">
        <v>0.96</v>
      </c>
      <c r="G136" s="33">
        <v>85</v>
      </c>
      <c r="H136" s="36">
        <v>412</v>
      </c>
      <c r="I136" s="33">
        <v>10.18</v>
      </c>
      <c r="J136" s="33">
        <v>79.66</v>
      </c>
      <c r="K136" s="33">
        <v>4.71</v>
      </c>
      <c r="L136" s="33" t="s">
        <v>343</v>
      </c>
      <c r="M136" s="33" t="s">
        <v>348</v>
      </c>
      <c r="N136" s="35" t="s">
        <v>352</v>
      </c>
    </row>
    <row r="137" spans="1:14" x14ac:dyDescent="0.35">
      <c r="A137" s="32">
        <v>0.33</v>
      </c>
      <c r="B137" s="33">
        <v>3</v>
      </c>
      <c r="C137" s="33">
        <v>1.536</v>
      </c>
      <c r="D137" s="33">
        <v>9.2999999999999999E-2</v>
      </c>
      <c r="E137" s="33">
        <v>-4.0000000000000001E-3</v>
      </c>
      <c r="F137" s="33">
        <v>0.48</v>
      </c>
      <c r="G137" s="33">
        <v>85</v>
      </c>
      <c r="H137" s="36">
        <v>289</v>
      </c>
      <c r="I137" s="33">
        <v>12.87</v>
      </c>
      <c r="J137" s="33">
        <v>73.010000000000005</v>
      </c>
      <c r="K137" s="33">
        <v>9</v>
      </c>
      <c r="L137" s="33" t="s">
        <v>343</v>
      </c>
      <c r="M137" s="33" t="s">
        <v>348</v>
      </c>
      <c r="N137" s="35" t="s">
        <v>352</v>
      </c>
    </row>
    <row r="138" spans="1:14" x14ac:dyDescent="0.35">
      <c r="A138" s="32">
        <v>0.2</v>
      </c>
      <c r="B138" s="33">
        <v>5</v>
      </c>
      <c r="C138" s="33">
        <v>1.641</v>
      </c>
      <c r="D138" s="33">
        <v>0.11899999999999999</v>
      </c>
      <c r="E138" s="33">
        <v>-5.0000000000000001E-3</v>
      </c>
      <c r="F138" s="33">
        <v>0.82</v>
      </c>
      <c r="G138" s="33">
        <v>87</v>
      </c>
      <c r="H138" s="36">
        <v>404.43669999999997</v>
      </c>
      <c r="I138" s="33">
        <v>11.08</v>
      </c>
      <c r="J138" s="33">
        <v>79.040000000000006</v>
      </c>
      <c r="K138" s="33">
        <v>4.2300000000000004</v>
      </c>
      <c r="L138" s="33" t="s">
        <v>343</v>
      </c>
      <c r="M138" s="33" t="s">
        <v>349</v>
      </c>
      <c r="N138" s="35" t="s">
        <v>352</v>
      </c>
    </row>
    <row r="139" spans="1:14" x14ac:dyDescent="0.35">
      <c r="A139" s="32">
        <v>0.28000000000000003</v>
      </c>
      <c r="B139" s="33">
        <v>4</v>
      </c>
      <c r="C139" s="33">
        <v>1.6519999999999999</v>
      </c>
      <c r="D139" s="33">
        <v>0.105</v>
      </c>
      <c r="E139" s="33">
        <v>-2E-3</v>
      </c>
      <c r="F139" s="33">
        <v>0.87</v>
      </c>
      <c r="G139" s="33">
        <v>76</v>
      </c>
      <c r="H139" s="36">
        <v>262.76029999999997</v>
      </c>
      <c r="I139" s="33">
        <v>13.3</v>
      </c>
      <c r="J139" s="33">
        <v>73.16</v>
      </c>
      <c r="K139" s="33">
        <v>8.24</v>
      </c>
      <c r="L139" s="33" t="s">
        <v>343</v>
      </c>
      <c r="M139" s="33" t="s">
        <v>349</v>
      </c>
      <c r="N139" s="35" t="s">
        <v>350</v>
      </c>
    </row>
    <row r="140" spans="1:14" x14ac:dyDescent="0.35">
      <c r="A140" s="32">
        <v>0.32</v>
      </c>
      <c r="B140" s="33">
        <v>6.6</v>
      </c>
      <c r="C140" s="33">
        <v>1.8740000000000001</v>
      </c>
      <c r="D140" s="33">
        <v>0.123</v>
      </c>
      <c r="E140" s="33">
        <v>-3.0000000000000001E-3</v>
      </c>
      <c r="F140" s="33">
        <v>0.9</v>
      </c>
      <c r="G140" s="33">
        <v>74</v>
      </c>
      <c r="H140" s="36">
        <v>305.59269999999998</v>
      </c>
      <c r="I140" s="33">
        <v>12.87</v>
      </c>
      <c r="J140" s="33">
        <v>73.37</v>
      </c>
      <c r="K140" s="33">
        <v>8.5500000000000007</v>
      </c>
      <c r="L140" s="33" t="s">
        <v>343</v>
      </c>
      <c r="M140" s="33" t="s">
        <v>348</v>
      </c>
      <c r="N140" s="35" t="s">
        <v>351</v>
      </c>
    </row>
    <row r="141" spans="1:14" x14ac:dyDescent="0.35">
      <c r="A141" s="32">
        <v>0.32</v>
      </c>
      <c r="B141" s="33">
        <v>5</v>
      </c>
      <c r="C141" s="33">
        <v>1.6339999999999999</v>
      </c>
      <c r="D141" s="33">
        <v>8.8999999999999996E-2</v>
      </c>
      <c r="E141" s="33">
        <v>-3.0000000000000001E-3</v>
      </c>
      <c r="F141" s="33">
        <v>0.68</v>
      </c>
      <c r="G141" s="33">
        <v>81</v>
      </c>
      <c r="H141" s="36">
        <v>214.98570000000001</v>
      </c>
      <c r="I141" s="33">
        <v>14.81</v>
      </c>
      <c r="J141" s="33">
        <v>69.53</v>
      </c>
      <c r="K141" s="33">
        <v>10.36</v>
      </c>
      <c r="L141" s="33" t="s">
        <v>343</v>
      </c>
      <c r="M141" s="33" t="s">
        <v>348</v>
      </c>
      <c r="N141" s="35" t="s">
        <v>352</v>
      </c>
    </row>
    <row r="142" spans="1:14" x14ac:dyDescent="0.35">
      <c r="A142" s="32">
        <v>0.2</v>
      </c>
      <c r="B142" s="33">
        <v>4</v>
      </c>
      <c r="C142" s="33">
        <v>1.613</v>
      </c>
      <c r="D142" s="33">
        <v>0.121</v>
      </c>
      <c r="E142" s="33">
        <v>-5.0000000000000001E-3</v>
      </c>
      <c r="F142" s="33">
        <v>0.9</v>
      </c>
      <c r="G142" s="33">
        <v>82</v>
      </c>
      <c r="H142" s="36">
        <v>386.31529999999998</v>
      </c>
      <c r="I142" s="33">
        <v>11.16</v>
      </c>
      <c r="J142" s="33">
        <v>79.16</v>
      </c>
      <c r="K142" s="33">
        <v>4.01</v>
      </c>
      <c r="L142" s="33" t="s">
        <v>343</v>
      </c>
      <c r="M142" s="33" t="s">
        <v>348</v>
      </c>
      <c r="N142" s="35" t="s">
        <v>352</v>
      </c>
    </row>
    <row r="143" spans="1:14" x14ac:dyDescent="0.35">
      <c r="A143" s="32">
        <v>0.26</v>
      </c>
      <c r="B143" s="33">
        <v>5</v>
      </c>
      <c r="C143" s="33">
        <v>1.714</v>
      </c>
      <c r="D143" s="33">
        <v>9.9000000000000005E-2</v>
      </c>
      <c r="E143" s="33">
        <v>-3.0000000000000001E-3</v>
      </c>
      <c r="F143" s="33">
        <v>1.06</v>
      </c>
      <c r="G143" s="33">
        <v>78</v>
      </c>
      <c r="H143" s="36">
        <v>366.54649999999998</v>
      </c>
      <c r="I143" s="33">
        <v>12.33</v>
      </c>
      <c r="J143" s="33">
        <v>75.760000000000005</v>
      </c>
      <c r="K143" s="33">
        <v>6.31</v>
      </c>
      <c r="L143" s="33" t="s">
        <v>343</v>
      </c>
      <c r="M143" s="33" t="s">
        <v>349</v>
      </c>
      <c r="N143" s="35" t="s">
        <v>350</v>
      </c>
    </row>
    <row r="144" spans="1:14" x14ac:dyDescent="0.35">
      <c r="A144" s="32">
        <v>0.24</v>
      </c>
      <c r="B144" s="33">
        <v>4</v>
      </c>
      <c r="C144" s="33">
        <v>1.5760000000000001</v>
      </c>
      <c r="D144" s="33">
        <v>0.13100000000000001</v>
      </c>
      <c r="E144" s="33">
        <v>-6.0000000000000001E-3</v>
      </c>
      <c r="F144" s="33">
        <v>0.66</v>
      </c>
      <c r="G144" s="33">
        <v>79</v>
      </c>
      <c r="H144" s="36">
        <v>403.613</v>
      </c>
      <c r="I144" s="33">
        <v>10.16</v>
      </c>
      <c r="J144" s="33">
        <v>78.099999999999994</v>
      </c>
      <c r="K144" s="33">
        <v>5.59</v>
      </c>
      <c r="L144" s="33" t="s">
        <v>343</v>
      </c>
      <c r="M144" s="33" t="s">
        <v>348</v>
      </c>
      <c r="N144" s="35" t="s">
        <v>352</v>
      </c>
    </row>
    <row r="145" spans="1:14" x14ac:dyDescent="0.35">
      <c r="A145" s="32">
        <v>0.3</v>
      </c>
      <c r="B145" s="33">
        <v>8</v>
      </c>
      <c r="C145" s="33">
        <v>2.0830000000000002</v>
      </c>
      <c r="D145" s="33">
        <v>0.14099999999999999</v>
      </c>
      <c r="E145" s="33">
        <v>-4.0000000000000001E-3</v>
      </c>
      <c r="F145" s="33">
        <v>0.7</v>
      </c>
      <c r="G145" s="33">
        <v>57</v>
      </c>
      <c r="H145" s="36">
        <v>343</v>
      </c>
      <c r="I145" s="33">
        <v>10.64</v>
      </c>
      <c r="J145" s="33">
        <v>76.86</v>
      </c>
      <c r="K145" s="33">
        <v>7.01</v>
      </c>
      <c r="L145" s="33" t="s">
        <v>343</v>
      </c>
      <c r="M145" s="33" t="s">
        <v>349</v>
      </c>
      <c r="N145" s="35" t="s">
        <v>350</v>
      </c>
    </row>
    <row r="146" spans="1:14" x14ac:dyDescent="0.35">
      <c r="A146" s="32">
        <v>0.24</v>
      </c>
      <c r="B146" s="33">
        <v>5</v>
      </c>
      <c r="C146" s="33">
        <v>1.6220000000000001</v>
      </c>
      <c r="D146" s="33">
        <v>0.106</v>
      </c>
      <c r="E146" s="33">
        <v>-4.0000000000000001E-3</v>
      </c>
      <c r="F146" s="33">
        <v>0.92</v>
      </c>
      <c r="G146" s="33">
        <v>84</v>
      </c>
      <c r="H146" s="36">
        <v>268.52620000000002</v>
      </c>
      <c r="I146" s="33">
        <v>12.13</v>
      </c>
      <c r="J146" s="33">
        <v>75.989999999999995</v>
      </c>
      <c r="K146" s="33">
        <v>6.21</v>
      </c>
      <c r="L146" s="33" t="s">
        <v>343</v>
      </c>
      <c r="M146" s="33" t="s">
        <v>349</v>
      </c>
      <c r="N146" s="35" t="s">
        <v>350</v>
      </c>
    </row>
    <row r="147" spans="1:14" x14ac:dyDescent="0.35">
      <c r="A147" s="32">
        <v>0.27</v>
      </c>
      <c r="B147" s="33">
        <v>5</v>
      </c>
      <c r="C147" s="33">
        <v>1.6859999999999999</v>
      </c>
      <c r="D147" s="33">
        <v>0.11899999999999999</v>
      </c>
      <c r="E147" s="33">
        <v>-4.0000000000000001E-3</v>
      </c>
      <c r="F147" s="33">
        <v>1.06</v>
      </c>
      <c r="G147" s="33">
        <v>79</v>
      </c>
      <c r="H147" s="36">
        <v>307</v>
      </c>
      <c r="I147" s="33">
        <v>11.96</v>
      </c>
      <c r="J147" s="33">
        <v>76.39</v>
      </c>
      <c r="K147" s="33">
        <v>6.27</v>
      </c>
      <c r="L147" s="33" t="s">
        <v>343</v>
      </c>
      <c r="M147" s="33" t="s">
        <v>349</v>
      </c>
      <c r="N147" s="35" t="s">
        <v>350</v>
      </c>
    </row>
    <row r="148" spans="1:14" x14ac:dyDescent="0.35">
      <c r="A148" s="32">
        <v>0.32</v>
      </c>
      <c r="B148" s="33">
        <v>6.3</v>
      </c>
      <c r="C148" s="33">
        <v>1.8420000000000001</v>
      </c>
      <c r="D148" s="33">
        <v>0.104</v>
      </c>
      <c r="E148" s="33">
        <v>-3.0000000000000001E-3</v>
      </c>
      <c r="F148" s="33">
        <v>0.72</v>
      </c>
      <c r="G148" s="33">
        <v>78</v>
      </c>
      <c r="H148" s="36">
        <v>259.46550000000002</v>
      </c>
      <c r="I148" s="33">
        <v>14.14</v>
      </c>
      <c r="J148" s="33">
        <v>70.62</v>
      </c>
      <c r="K148" s="33">
        <v>9.76</v>
      </c>
      <c r="L148" s="33" t="s">
        <v>343</v>
      </c>
      <c r="M148" s="33" t="s">
        <v>349</v>
      </c>
      <c r="N148" s="35" t="s">
        <v>351</v>
      </c>
    </row>
    <row r="149" spans="1:14" x14ac:dyDescent="0.35">
      <c r="A149" s="32">
        <v>0.27</v>
      </c>
      <c r="B149" s="33">
        <v>4.2</v>
      </c>
      <c r="C149" s="33">
        <v>1.718</v>
      </c>
      <c r="D149" s="33">
        <v>9.5000000000000001E-2</v>
      </c>
      <c r="E149" s="33">
        <v>-3.0000000000000001E-3</v>
      </c>
      <c r="F149" s="33">
        <v>0.71</v>
      </c>
      <c r="G149" s="33">
        <v>80</v>
      </c>
      <c r="H149" s="36">
        <v>249.58109999999999</v>
      </c>
      <c r="I149" s="33">
        <v>14.38</v>
      </c>
      <c r="J149" s="33">
        <v>70.930000000000007</v>
      </c>
      <c r="K149" s="33">
        <v>9.6</v>
      </c>
      <c r="L149" s="33" t="s">
        <v>343</v>
      </c>
      <c r="M149" s="33" t="s">
        <v>348</v>
      </c>
      <c r="N149" s="35" t="s">
        <v>353</v>
      </c>
    </row>
    <row r="150" spans="1:14" x14ac:dyDescent="0.35">
      <c r="A150" s="32">
        <v>0.22</v>
      </c>
      <c r="B150" s="33">
        <v>5</v>
      </c>
      <c r="C150" s="33">
        <v>1.8540000000000001</v>
      </c>
      <c r="D150" s="33">
        <v>0.14399999999999999</v>
      </c>
      <c r="E150" s="33">
        <v>-5.0000000000000001E-3</v>
      </c>
      <c r="F150" s="33">
        <v>1.17</v>
      </c>
      <c r="G150" s="33">
        <v>84</v>
      </c>
      <c r="H150" s="36">
        <v>415.96850000000001</v>
      </c>
      <c r="I150" s="33">
        <v>11.88</v>
      </c>
      <c r="J150" s="33">
        <v>76.91</v>
      </c>
      <c r="K150" s="33">
        <v>5.53</v>
      </c>
      <c r="L150" s="33" t="s">
        <v>343</v>
      </c>
      <c r="M150" s="33" t="s">
        <v>349</v>
      </c>
      <c r="N150" s="35" t="s">
        <v>350</v>
      </c>
    </row>
    <row r="151" spans="1:14" x14ac:dyDescent="0.35">
      <c r="A151" s="32">
        <v>0.27</v>
      </c>
      <c r="B151" s="33">
        <v>5.4</v>
      </c>
      <c r="C151" s="33">
        <v>1.84</v>
      </c>
      <c r="D151" s="33">
        <v>0.14299999999999999</v>
      </c>
      <c r="E151" s="33">
        <v>-3.0000000000000001E-3</v>
      </c>
      <c r="F151" s="33">
        <v>1.04</v>
      </c>
      <c r="G151" s="33">
        <v>71</v>
      </c>
      <c r="H151" s="36">
        <v>471</v>
      </c>
      <c r="I151" s="33">
        <v>11.65</v>
      </c>
      <c r="J151" s="33">
        <v>75.819999999999993</v>
      </c>
      <c r="K151" s="33">
        <v>7.28</v>
      </c>
      <c r="L151" s="33" t="s">
        <v>343</v>
      </c>
      <c r="M151" s="33" t="s">
        <v>349</v>
      </c>
      <c r="N151" s="35" t="s">
        <v>351</v>
      </c>
    </row>
    <row r="152" spans="1:14" x14ac:dyDescent="0.35">
      <c r="A152" s="32">
        <v>0.25</v>
      </c>
      <c r="B152" s="33">
        <v>4</v>
      </c>
      <c r="C152" s="33">
        <v>1.7589999999999999</v>
      </c>
      <c r="D152" s="33">
        <v>0.123</v>
      </c>
      <c r="E152" s="33">
        <v>-2E-3</v>
      </c>
      <c r="F152" s="33">
        <v>0.82</v>
      </c>
      <c r="G152" s="33">
        <v>80</v>
      </c>
      <c r="H152" s="36">
        <v>308.06380000000001</v>
      </c>
      <c r="I152" s="33">
        <v>12.33</v>
      </c>
      <c r="J152" s="33">
        <v>75.22</v>
      </c>
      <c r="K152" s="33">
        <v>6.96</v>
      </c>
      <c r="L152" s="33" t="s">
        <v>343</v>
      </c>
      <c r="M152" s="33" t="s">
        <v>349</v>
      </c>
      <c r="N152" s="35" t="s">
        <v>350</v>
      </c>
    </row>
    <row r="153" spans="1:14" x14ac:dyDescent="0.35">
      <c r="A153" s="32">
        <v>0.2</v>
      </c>
      <c r="B153" s="33">
        <v>9.4</v>
      </c>
      <c r="C153" s="33">
        <v>2.1829999999999998</v>
      </c>
      <c r="D153" s="33">
        <v>0.16</v>
      </c>
      <c r="E153" s="33">
        <v>-1E-3</v>
      </c>
      <c r="F153" s="33">
        <v>1.08</v>
      </c>
      <c r="G153" s="33">
        <v>71</v>
      </c>
      <c r="H153" s="36">
        <v>350.07249999999999</v>
      </c>
      <c r="I153" s="33">
        <v>9.65</v>
      </c>
      <c r="J153" s="33">
        <v>78.42</v>
      </c>
      <c r="K153" s="33">
        <v>7.06</v>
      </c>
      <c r="L153" s="33" t="s">
        <v>344</v>
      </c>
      <c r="M153" s="33" t="s">
        <v>348</v>
      </c>
      <c r="N153" s="35" t="s">
        <v>351</v>
      </c>
    </row>
    <row r="154" spans="1:14" x14ac:dyDescent="0.35">
      <c r="A154" s="32">
        <v>0.21</v>
      </c>
      <c r="B154" s="33">
        <v>4</v>
      </c>
      <c r="C154" s="33">
        <v>1.5529999999999999</v>
      </c>
      <c r="D154" s="33">
        <v>0.11700000000000001</v>
      </c>
      <c r="E154" s="33">
        <v>-5.0000000000000001E-3</v>
      </c>
      <c r="F154" s="33">
        <v>1.26</v>
      </c>
      <c r="G154" s="33">
        <v>84</v>
      </c>
      <c r="H154" s="36">
        <v>346.77769999999998</v>
      </c>
      <c r="I154" s="33">
        <v>11.06</v>
      </c>
      <c r="J154" s="33">
        <v>79</v>
      </c>
      <c r="K154" s="33">
        <v>4.68</v>
      </c>
      <c r="L154" s="33" t="s">
        <v>343</v>
      </c>
      <c r="M154" s="33" t="s">
        <v>348</v>
      </c>
      <c r="N154" s="35" t="s">
        <v>352</v>
      </c>
    </row>
    <row r="155" spans="1:14" x14ac:dyDescent="0.35">
      <c r="A155" s="32">
        <v>0.25</v>
      </c>
      <c r="B155" s="33">
        <v>4</v>
      </c>
      <c r="C155" s="33">
        <v>1.597</v>
      </c>
      <c r="D155" s="33">
        <v>0.126</v>
      </c>
      <c r="E155" s="33">
        <v>-4.0000000000000001E-3</v>
      </c>
      <c r="F155" s="33">
        <v>1.38</v>
      </c>
      <c r="G155" s="33">
        <v>81</v>
      </c>
      <c r="H155" s="36">
        <v>404</v>
      </c>
      <c r="I155" s="33">
        <v>10.9</v>
      </c>
      <c r="J155" s="33">
        <v>78.63</v>
      </c>
      <c r="K155" s="33">
        <v>5.09</v>
      </c>
      <c r="L155" s="33" t="s">
        <v>343</v>
      </c>
      <c r="M155" s="33" t="s">
        <v>348</v>
      </c>
      <c r="N155" s="35" t="s">
        <v>352</v>
      </c>
    </row>
    <row r="156" spans="1:14" x14ac:dyDescent="0.35">
      <c r="A156" s="32">
        <v>0.25</v>
      </c>
      <c r="B156" s="33">
        <v>4</v>
      </c>
      <c r="C156" s="33">
        <v>1.742</v>
      </c>
      <c r="D156" s="33">
        <v>0.14699999999999999</v>
      </c>
      <c r="E156" s="33">
        <v>-5.0000000000000001E-3</v>
      </c>
      <c r="F156" s="33">
        <v>1.23</v>
      </c>
      <c r="G156" s="33">
        <v>86</v>
      </c>
      <c r="H156" s="36">
        <v>481</v>
      </c>
      <c r="I156" s="33">
        <v>12.98</v>
      </c>
      <c r="J156" s="33">
        <v>75.959999999999994</v>
      </c>
      <c r="K156" s="33">
        <v>4.9800000000000004</v>
      </c>
      <c r="L156" s="33" t="s">
        <v>343</v>
      </c>
      <c r="M156" s="33" t="s">
        <v>348</v>
      </c>
      <c r="N156" s="35" t="s">
        <v>352</v>
      </c>
    </row>
    <row r="157" spans="1:14" x14ac:dyDescent="0.35">
      <c r="A157" s="32">
        <v>0.2</v>
      </c>
      <c r="B157" s="33">
        <v>7</v>
      </c>
      <c r="C157" s="33">
        <v>2.1579999999999999</v>
      </c>
      <c r="D157" s="33">
        <v>0.159</v>
      </c>
      <c r="E157" s="33">
        <v>-3.0000000000000001E-3</v>
      </c>
      <c r="F157" s="33">
        <v>1.1100000000000001</v>
      </c>
      <c r="G157" s="33">
        <v>71</v>
      </c>
      <c r="H157" s="36">
        <v>335.24590000000001</v>
      </c>
      <c r="I157" s="33">
        <v>9.59</v>
      </c>
      <c r="J157" s="33">
        <v>78.45</v>
      </c>
      <c r="K157" s="33">
        <v>7.13</v>
      </c>
      <c r="L157" s="33" t="s">
        <v>343</v>
      </c>
      <c r="M157" s="33" t="s">
        <v>348</v>
      </c>
      <c r="N157" s="35" t="s">
        <v>351</v>
      </c>
    </row>
    <row r="158" spans="1:14" x14ac:dyDescent="0.35">
      <c r="A158" s="32">
        <v>0.3</v>
      </c>
      <c r="B158" s="33">
        <v>6.4</v>
      </c>
      <c r="C158" s="33">
        <v>1.758</v>
      </c>
      <c r="D158" s="33">
        <v>0.111</v>
      </c>
      <c r="E158" s="33">
        <v>-3.0000000000000001E-3</v>
      </c>
      <c r="F158" s="33">
        <v>0.69</v>
      </c>
      <c r="G158" s="33">
        <v>84</v>
      </c>
      <c r="H158" s="36">
        <v>269.34989999999999</v>
      </c>
      <c r="I158" s="33">
        <v>14.22</v>
      </c>
      <c r="J158" s="33">
        <v>70.09</v>
      </c>
      <c r="K158" s="33">
        <v>10.47</v>
      </c>
      <c r="L158" s="33" t="s">
        <v>343</v>
      </c>
      <c r="M158" s="33" t="s">
        <v>348</v>
      </c>
      <c r="N158" s="35" t="s">
        <v>351</v>
      </c>
    </row>
    <row r="159" spans="1:14" x14ac:dyDescent="0.35">
      <c r="A159" s="32">
        <v>0.24</v>
      </c>
      <c r="B159" s="33">
        <v>4</v>
      </c>
      <c r="C159" s="33">
        <v>1.6240000000000001</v>
      </c>
      <c r="D159" s="33">
        <v>0.10199999999999999</v>
      </c>
      <c r="E159" s="33">
        <v>-4.0000000000000001E-3</v>
      </c>
      <c r="F159" s="33">
        <v>0.79</v>
      </c>
      <c r="G159" s="33">
        <v>87</v>
      </c>
      <c r="H159" s="36">
        <v>294.0609</v>
      </c>
      <c r="I159" s="33">
        <v>12.52</v>
      </c>
      <c r="J159" s="33">
        <v>74.819999999999993</v>
      </c>
      <c r="K159" s="33">
        <v>7.5</v>
      </c>
      <c r="L159" s="33" t="s">
        <v>343</v>
      </c>
      <c r="M159" s="33" t="s">
        <v>349</v>
      </c>
      <c r="N159" s="35" t="s">
        <v>350</v>
      </c>
    </row>
    <row r="160" spans="1:14" x14ac:dyDescent="0.35">
      <c r="A160" s="32">
        <v>0.24</v>
      </c>
      <c r="B160" s="33">
        <v>5</v>
      </c>
      <c r="C160" s="33">
        <v>1.621</v>
      </c>
      <c r="D160" s="33">
        <v>0.126</v>
      </c>
      <c r="E160" s="33">
        <v>-4.0000000000000001E-3</v>
      </c>
      <c r="F160" s="33">
        <v>1.44</v>
      </c>
      <c r="G160" s="33">
        <v>79</v>
      </c>
      <c r="H160" s="36">
        <v>379.72570000000002</v>
      </c>
      <c r="I160" s="33">
        <v>10.85</v>
      </c>
      <c r="J160" s="33">
        <v>78.59</v>
      </c>
      <c r="K160" s="33">
        <v>5.14</v>
      </c>
      <c r="L160" s="33" t="s">
        <v>343</v>
      </c>
      <c r="M160" s="33" t="s">
        <v>348</v>
      </c>
      <c r="N160" s="35" t="s">
        <v>352</v>
      </c>
    </row>
    <row r="161" spans="1:14" x14ac:dyDescent="0.35">
      <c r="A161" s="32">
        <v>0.26</v>
      </c>
      <c r="B161" s="33">
        <v>4.5999999999999996</v>
      </c>
      <c r="C161" s="33">
        <v>1.661</v>
      </c>
      <c r="D161" s="33">
        <v>0.122</v>
      </c>
      <c r="E161" s="33">
        <v>-4.0000000000000001E-3</v>
      </c>
      <c r="F161" s="33">
        <v>1</v>
      </c>
      <c r="G161" s="33">
        <v>82</v>
      </c>
      <c r="H161" s="36">
        <v>365.72280000000001</v>
      </c>
      <c r="I161" s="33">
        <v>11.68</v>
      </c>
      <c r="J161" s="33">
        <v>76.81</v>
      </c>
      <c r="K161" s="33">
        <v>6.19</v>
      </c>
      <c r="L161" s="33" t="s">
        <v>343</v>
      </c>
      <c r="M161" s="33" t="s">
        <v>349</v>
      </c>
      <c r="N161" s="35" t="s">
        <v>350</v>
      </c>
    </row>
    <row r="162" spans="1:14" x14ac:dyDescent="0.35">
      <c r="A162" s="32">
        <v>0.33</v>
      </c>
      <c r="B162" s="33">
        <v>6.6</v>
      </c>
      <c r="C162" s="33">
        <v>1.843</v>
      </c>
      <c r="D162" s="33">
        <v>0.13400000000000001</v>
      </c>
      <c r="E162" s="33">
        <v>-2E-3</v>
      </c>
      <c r="F162" s="33">
        <v>1.0900000000000001</v>
      </c>
      <c r="G162" s="33">
        <v>73</v>
      </c>
      <c r="H162" s="36">
        <v>343.48289999999997</v>
      </c>
      <c r="I162" s="33">
        <v>12.4</v>
      </c>
      <c r="J162" s="33">
        <v>73.180000000000007</v>
      </c>
      <c r="K162" s="33">
        <v>9.31</v>
      </c>
      <c r="L162" s="33" t="s">
        <v>343</v>
      </c>
      <c r="M162" s="33" t="s">
        <v>349</v>
      </c>
      <c r="N162" s="35" t="s">
        <v>351</v>
      </c>
    </row>
    <row r="163" spans="1:14" x14ac:dyDescent="0.35">
      <c r="A163" s="32">
        <v>0.3</v>
      </c>
      <c r="B163" s="33">
        <v>5</v>
      </c>
      <c r="C163" s="33">
        <v>1.573</v>
      </c>
      <c r="D163" s="33">
        <v>0.123</v>
      </c>
      <c r="E163" s="33">
        <v>-5.0000000000000001E-3</v>
      </c>
      <c r="F163" s="33">
        <v>1.34</v>
      </c>
      <c r="G163" s="33">
        <v>82</v>
      </c>
      <c r="H163" s="36">
        <v>383.02049999999997</v>
      </c>
      <c r="I163" s="33">
        <v>10.79</v>
      </c>
      <c r="J163" s="33">
        <v>78.33</v>
      </c>
      <c r="K163" s="33">
        <v>5.35</v>
      </c>
      <c r="L163" s="33" t="s">
        <v>343</v>
      </c>
      <c r="M163" s="33" t="s">
        <v>348</v>
      </c>
      <c r="N163" s="35" t="s">
        <v>352</v>
      </c>
    </row>
    <row r="164" spans="1:14" x14ac:dyDescent="0.35">
      <c r="A164" s="32">
        <v>0.2</v>
      </c>
      <c r="B164" s="33">
        <v>5</v>
      </c>
      <c r="C164" s="33">
        <v>1.52</v>
      </c>
      <c r="D164" s="33">
        <v>0.08</v>
      </c>
      <c r="E164" s="33">
        <v>-2E-3</v>
      </c>
      <c r="F164" s="33">
        <v>0.46</v>
      </c>
      <c r="G164" s="33">
        <v>86</v>
      </c>
      <c r="H164" s="36">
        <v>253.6996</v>
      </c>
      <c r="I164" s="33">
        <v>14.38</v>
      </c>
      <c r="J164" s="33">
        <v>71.31</v>
      </c>
      <c r="K164" s="33">
        <v>9.4</v>
      </c>
      <c r="L164" s="33" t="s">
        <v>343</v>
      </c>
      <c r="M164" s="33" t="s">
        <v>348</v>
      </c>
      <c r="N164" s="35" t="s">
        <v>352</v>
      </c>
    </row>
    <row r="165" spans="1:14" x14ac:dyDescent="0.35">
      <c r="A165" s="32">
        <v>0.26</v>
      </c>
      <c r="B165" s="33">
        <v>5.6</v>
      </c>
      <c r="C165" s="33">
        <v>1.6819999999999999</v>
      </c>
      <c r="D165" s="33">
        <v>0.13</v>
      </c>
      <c r="E165" s="33">
        <v>-4.0000000000000001E-3</v>
      </c>
      <c r="F165" s="33">
        <v>1.03</v>
      </c>
      <c r="G165" s="33">
        <v>83</v>
      </c>
      <c r="H165" s="36">
        <v>398.67079999999999</v>
      </c>
      <c r="I165" s="33">
        <v>11.17</v>
      </c>
      <c r="J165" s="33">
        <v>78.260000000000005</v>
      </c>
      <c r="K165" s="33">
        <v>5.0999999999999996</v>
      </c>
      <c r="L165" s="33" t="s">
        <v>343</v>
      </c>
      <c r="M165" s="33" t="s">
        <v>349</v>
      </c>
      <c r="N165" s="35" t="s">
        <v>350</v>
      </c>
    </row>
    <row r="166" spans="1:14" x14ac:dyDescent="0.35">
      <c r="A166" s="32">
        <v>0.27</v>
      </c>
      <c r="B166" s="33">
        <v>4.0999999999999996</v>
      </c>
      <c r="C166" s="33">
        <v>1.5640000000000001</v>
      </c>
      <c r="D166" s="33">
        <v>0.123</v>
      </c>
      <c r="E166" s="33">
        <v>-4.0000000000000001E-3</v>
      </c>
      <c r="F166" s="33">
        <v>1.1000000000000001</v>
      </c>
      <c r="G166" s="33">
        <v>88</v>
      </c>
      <c r="H166" s="36">
        <v>420.08699999999999</v>
      </c>
      <c r="I166" s="33">
        <v>11.34</v>
      </c>
      <c r="J166" s="33">
        <v>78.16</v>
      </c>
      <c r="K166" s="33">
        <v>4.99</v>
      </c>
      <c r="L166" s="33" t="s">
        <v>343</v>
      </c>
      <c r="M166" s="33" t="s">
        <v>348</v>
      </c>
      <c r="N166" s="35" t="s">
        <v>352</v>
      </c>
    </row>
    <row r="167" spans="1:14" x14ac:dyDescent="0.35">
      <c r="A167" s="32">
        <v>0.35</v>
      </c>
      <c r="B167" s="33">
        <v>5.4</v>
      </c>
      <c r="C167" s="33">
        <v>1.8380000000000001</v>
      </c>
      <c r="D167" s="33">
        <v>0.13800000000000001</v>
      </c>
      <c r="E167" s="33">
        <v>-2E-3</v>
      </c>
      <c r="F167" s="33">
        <v>1.1100000000000001</v>
      </c>
      <c r="G167" s="33">
        <v>79</v>
      </c>
      <c r="H167" s="36">
        <v>291.58979999999997</v>
      </c>
      <c r="I167" s="33">
        <v>13.44</v>
      </c>
      <c r="J167" s="33">
        <v>70.78</v>
      </c>
      <c r="K167" s="33">
        <v>10.58</v>
      </c>
      <c r="L167" s="33" t="s">
        <v>343</v>
      </c>
      <c r="M167" s="33" t="s">
        <v>348</v>
      </c>
      <c r="N167" s="35" t="s">
        <v>351</v>
      </c>
    </row>
    <row r="168" spans="1:14" x14ac:dyDescent="0.35">
      <c r="A168" s="32">
        <v>0.27</v>
      </c>
      <c r="B168" s="33">
        <v>5.5</v>
      </c>
      <c r="C168" s="33">
        <v>1.83</v>
      </c>
      <c r="D168" s="33">
        <v>0.14299999999999999</v>
      </c>
      <c r="E168" s="33">
        <v>-3.0000000000000001E-3</v>
      </c>
      <c r="F168" s="33">
        <v>1.03</v>
      </c>
      <c r="G168" s="33">
        <v>79</v>
      </c>
      <c r="H168" s="36">
        <v>373.95979999999997</v>
      </c>
      <c r="I168" s="33">
        <v>11.56</v>
      </c>
      <c r="J168" s="33">
        <v>75.66</v>
      </c>
      <c r="K168" s="33">
        <v>7.51</v>
      </c>
      <c r="L168" s="33" t="s">
        <v>343</v>
      </c>
      <c r="M168" s="33" t="s">
        <v>349</v>
      </c>
      <c r="N168" s="35" t="s">
        <v>350</v>
      </c>
    </row>
    <row r="169" spans="1:14" x14ac:dyDescent="0.35">
      <c r="A169" s="32">
        <v>0.28999999999999998</v>
      </c>
      <c r="B169" s="33">
        <v>5.5</v>
      </c>
      <c r="C169" s="33">
        <v>1.722</v>
      </c>
      <c r="D169" s="33">
        <v>0.125</v>
      </c>
      <c r="E169" s="33">
        <v>-4.0000000000000001E-3</v>
      </c>
      <c r="F169" s="33">
        <v>1.32</v>
      </c>
      <c r="G169" s="33">
        <v>78</v>
      </c>
      <c r="H169" s="36">
        <v>295.70830000000001</v>
      </c>
      <c r="I169" s="33">
        <v>11.13</v>
      </c>
      <c r="J169" s="33">
        <v>77.760000000000005</v>
      </c>
      <c r="K169" s="33">
        <v>5.61</v>
      </c>
      <c r="L169" s="33" t="s">
        <v>343</v>
      </c>
      <c r="M169" s="33" t="s">
        <v>349</v>
      </c>
      <c r="N169" s="35" t="s">
        <v>350</v>
      </c>
    </row>
    <row r="170" spans="1:14" x14ac:dyDescent="0.35">
      <c r="A170" s="32">
        <v>0.28000000000000003</v>
      </c>
      <c r="B170" s="33">
        <v>6.1</v>
      </c>
      <c r="C170" s="33">
        <v>1.8220000000000001</v>
      </c>
      <c r="D170" s="33">
        <v>0.14399999999999999</v>
      </c>
      <c r="E170" s="33">
        <v>-4.0000000000000001E-3</v>
      </c>
      <c r="F170" s="33">
        <v>1.21</v>
      </c>
      <c r="G170" s="33">
        <v>75</v>
      </c>
      <c r="H170" s="36">
        <v>369.84129999999999</v>
      </c>
      <c r="I170" s="33">
        <v>11.89</v>
      </c>
      <c r="J170" s="33">
        <v>75.88</v>
      </c>
      <c r="K170" s="33">
        <v>6.42</v>
      </c>
      <c r="L170" s="33" t="s">
        <v>343</v>
      </c>
      <c r="M170" s="33" t="s">
        <v>349</v>
      </c>
      <c r="N170" s="35" t="s">
        <v>350</v>
      </c>
    </row>
    <row r="171" spans="1:14" x14ac:dyDescent="0.35">
      <c r="A171" s="32">
        <v>0.26</v>
      </c>
      <c r="B171" s="33">
        <v>4.5</v>
      </c>
      <c r="C171" s="33">
        <v>1.579</v>
      </c>
      <c r="D171" s="33">
        <v>0.126</v>
      </c>
      <c r="E171" s="33">
        <v>-3.0000000000000001E-3</v>
      </c>
      <c r="F171" s="33">
        <v>1.48</v>
      </c>
      <c r="G171" s="33">
        <v>85</v>
      </c>
      <c r="H171" s="36">
        <v>389</v>
      </c>
      <c r="I171" s="33">
        <v>11.01</v>
      </c>
      <c r="J171" s="33">
        <v>78.290000000000006</v>
      </c>
      <c r="K171" s="33">
        <v>5.3</v>
      </c>
      <c r="L171" s="33" t="s">
        <v>343</v>
      </c>
      <c r="M171" s="33" t="s">
        <v>348</v>
      </c>
      <c r="N171" s="35" t="s">
        <v>352</v>
      </c>
    </row>
    <row r="172" spans="1:14" x14ac:dyDescent="0.35">
      <c r="A172" s="32">
        <v>0.27</v>
      </c>
      <c r="B172" s="33">
        <v>5.4</v>
      </c>
      <c r="C172" s="33">
        <v>1.8420000000000001</v>
      </c>
      <c r="D172" s="33">
        <v>0.14099999999999999</v>
      </c>
      <c r="E172" s="33">
        <v>-4.0000000000000001E-3</v>
      </c>
      <c r="F172" s="33">
        <v>0.89</v>
      </c>
      <c r="G172" s="33">
        <v>78</v>
      </c>
      <c r="H172" s="36">
        <v>359.95690000000002</v>
      </c>
      <c r="I172" s="33">
        <v>11.81</v>
      </c>
      <c r="J172" s="33">
        <v>75.28</v>
      </c>
      <c r="K172" s="33">
        <v>7.04</v>
      </c>
      <c r="L172" s="33" t="s">
        <v>343</v>
      </c>
      <c r="M172" s="33" t="s">
        <v>349</v>
      </c>
      <c r="N172" s="35" t="s">
        <v>350</v>
      </c>
    </row>
    <row r="173" spans="1:14" x14ac:dyDescent="0.35">
      <c r="A173" s="32">
        <v>0.24</v>
      </c>
      <c r="B173" s="33">
        <v>7.9</v>
      </c>
      <c r="C173" s="33">
        <v>1.9370000000000001</v>
      </c>
      <c r="D173" s="33">
        <v>0.14499999999999999</v>
      </c>
      <c r="E173" s="33">
        <v>-4.0000000000000001E-3</v>
      </c>
      <c r="F173" s="33">
        <v>1.1599999999999999</v>
      </c>
      <c r="G173" s="33">
        <v>70</v>
      </c>
      <c r="H173" s="36">
        <v>348.42509999999999</v>
      </c>
      <c r="I173" s="33">
        <v>11</v>
      </c>
      <c r="J173" s="33">
        <v>76.84</v>
      </c>
      <c r="K173" s="33">
        <v>6.51</v>
      </c>
      <c r="L173" s="33" t="s">
        <v>343</v>
      </c>
      <c r="M173" s="33" t="s">
        <v>349</v>
      </c>
      <c r="N173" s="35" t="s">
        <v>350</v>
      </c>
    </row>
    <row r="174" spans="1:14" x14ac:dyDescent="0.35">
      <c r="A174" s="32">
        <v>0.23</v>
      </c>
      <c r="B174" s="33">
        <v>6.7</v>
      </c>
      <c r="C174" s="33">
        <v>1.8620000000000001</v>
      </c>
      <c r="D174" s="33">
        <v>0.14799999999999999</v>
      </c>
      <c r="E174" s="33">
        <v>-2E-3</v>
      </c>
      <c r="F174" s="33">
        <v>1.04</v>
      </c>
      <c r="G174" s="33">
        <v>70</v>
      </c>
      <c r="H174" s="36">
        <v>376.43090000000001</v>
      </c>
      <c r="I174" s="33">
        <v>10.55</v>
      </c>
      <c r="J174" s="33">
        <v>77.12</v>
      </c>
      <c r="K174" s="33">
        <v>7.37</v>
      </c>
      <c r="L174" s="33" t="s">
        <v>343</v>
      </c>
      <c r="M174" s="33" t="s">
        <v>349</v>
      </c>
      <c r="N174" s="35" t="s">
        <v>351</v>
      </c>
    </row>
    <row r="175" spans="1:14" x14ac:dyDescent="0.35">
      <c r="A175" s="32">
        <v>0.24</v>
      </c>
      <c r="B175" s="33">
        <v>7.9</v>
      </c>
      <c r="C175" s="33">
        <v>1.9610000000000001</v>
      </c>
      <c r="D175" s="33">
        <v>0.153</v>
      </c>
      <c r="E175" s="33">
        <v>-2E-3</v>
      </c>
      <c r="F175" s="33">
        <v>0.92</v>
      </c>
      <c r="G175" s="33">
        <v>71</v>
      </c>
      <c r="H175" s="36">
        <v>383.02049999999997</v>
      </c>
      <c r="I175" s="33">
        <v>10.87</v>
      </c>
      <c r="J175" s="33">
        <v>76.430000000000007</v>
      </c>
      <c r="K175" s="33">
        <v>7.73</v>
      </c>
      <c r="L175" s="33" t="s">
        <v>343</v>
      </c>
      <c r="M175" s="33" t="s">
        <v>349</v>
      </c>
      <c r="N175" s="35" t="s">
        <v>351</v>
      </c>
    </row>
    <row r="176" spans="1:14" x14ac:dyDescent="0.35">
      <c r="A176" s="32">
        <v>0.34</v>
      </c>
      <c r="B176" s="33">
        <v>6.7</v>
      </c>
      <c r="C176" s="33">
        <v>1.8939999999999999</v>
      </c>
      <c r="D176" s="33">
        <v>0.127</v>
      </c>
      <c r="E176" s="33">
        <v>-2E-3</v>
      </c>
      <c r="F176" s="33">
        <v>0.81</v>
      </c>
      <c r="G176" s="33">
        <v>80</v>
      </c>
      <c r="H176" s="36">
        <v>289.11869999999999</v>
      </c>
      <c r="I176" s="33">
        <v>13.62</v>
      </c>
      <c r="J176" s="33">
        <v>70.84</v>
      </c>
      <c r="K176" s="33">
        <v>10.55</v>
      </c>
      <c r="L176" s="33" t="s">
        <v>343</v>
      </c>
      <c r="M176" s="33" t="s">
        <v>349</v>
      </c>
      <c r="N176" s="35" t="s">
        <v>351</v>
      </c>
    </row>
    <row r="177" spans="1:14" x14ac:dyDescent="0.35">
      <c r="A177" s="32">
        <v>0.27</v>
      </c>
      <c r="B177" s="33">
        <v>7.3</v>
      </c>
      <c r="C177" s="33">
        <v>1.988</v>
      </c>
      <c r="D177" s="33">
        <v>0.14899999999999999</v>
      </c>
      <c r="E177" s="33">
        <v>-4.0000000000000001E-3</v>
      </c>
      <c r="F177" s="33">
        <v>1.1100000000000001</v>
      </c>
      <c r="G177" s="33">
        <v>72</v>
      </c>
      <c r="H177" s="36">
        <v>376.43090000000001</v>
      </c>
      <c r="I177" s="33">
        <v>11.59</v>
      </c>
      <c r="J177" s="33">
        <v>75.94</v>
      </c>
      <c r="K177" s="33">
        <v>6.73</v>
      </c>
      <c r="L177" s="33" t="s">
        <v>343</v>
      </c>
      <c r="M177" s="33" t="s">
        <v>349</v>
      </c>
      <c r="N177" s="35" t="s">
        <v>350</v>
      </c>
    </row>
    <row r="178" spans="1:14" x14ac:dyDescent="0.35">
      <c r="A178" s="32">
        <v>0.31</v>
      </c>
      <c r="B178" s="33">
        <v>5</v>
      </c>
      <c r="C178" s="33">
        <v>1.7549999999999999</v>
      </c>
      <c r="D178" s="33">
        <v>0.105</v>
      </c>
      <c r="E178" s="33">
        <v>-0.02</v>
      </c>
      <c r="F178" s="33">
        <v>0.74</v>
      </c>
      <c r="G178" s="33">
        <v>87</v>
      </c>
      <c r="H178" s="36">
        <v>242.1678</v>
      </c>
      <c r="I178" s="33">
        <v>14.39</v>
      </c>
      <c r="J178" s="33">
        <v>70.27</v>
      </c>
      <c r="K178" s="33">
        <v>9.9</v>
      </c>
      <c r="L178" s="33" t="s">
        <v>343</v>
      </c>
      <c r="M178" s="33" t="s">
        <v>348</v>
      </c>
      <c r="N178" s="35" t="s">
        <v>351</v>
      </c>
    </row>
    <row r="179" spans="1:14" x14ac:dyDescent="0.35">
      <c r="A179" s="32">
        <v>0.31</v>
      </c>
      <c r="B179" s="33">
        <v>6.3</v>
      </c>
      <c r="C179" s="33">
        <v>1.915</v>
      </c>
      <c r="D179" s="33">
        <v>0.14099999999999999</v>
      </c>
      <c r="E179" s="33">
        <v>-2E-3</v>
      </c>
      <c r="F179" s="33">
        <v>0.67</v>
      </c>
      <c r="G179" s="33">
        <v>59</v>
      </c>
      <c r="H179" s="36">
        <v>307.24009999999998</v>
      </c>
      <c r="I179" s="33">
        <v>11.68</v>
      </c>
      <c r="J179" s="33">
        <v>76.16</v>
      </c>
      <c r="K179" s="33">
        <v>6.31</v>
      </c>
      <c r="L179" s="33" t="s">
        <v>343</v>
      </c>
      <c r="M179" s="33" t="s">
        <v>349</v>
      </c>
      <c r="N179" s="35" t="s">
        <v>350</v>
      </c>
    </row>
    <row r="180" spans="1:14" x14ac:dyDescent="0.35">
      <c r="A180" s="32">
        <v>0.25</v>
      </c>
      <c r="B180" s="33">
        <v>5.2</v>
      </c>
      <c r="C180" s="33">
        <v>1.9339999999999999</v>
      </c>
      <c r="D180" s="33">
        <v>0.14899999999999999</v>
      </c>
      <c r="E180" s="33">
        <v>-4.0000000000000001E-3</v>
      </c>
      <c r="F180" s="33">
        <v>0.86</v>
      </c>
      <c r="G180" s="33">
        <v>75</v>
      </c>
      <c r="H180" s="36">
        <v>355.0147</v>
      </c>
      <c r="I180" s="33">
        <v>12.08</v>
      </c>
      <c r="J180" s="33">
        <v>75.3</v>
      </c>
      <c r="K180" s="33">
        <v>6.8</v>
      </c>
      <c r="L180" s="33" t="s">
        <v>343</v>
      </c>
      <c r="M180" s="33" t="s">
        <v>349</v>
      </c>
      <c r="N180" s="35" t="s">
        <v>350</v>
      </c>
    </row>
    <row r="181" spans="1:14" x14ac:dyDescent="0.35">
      <c r="A181" s="32">
        <v>0.33</v>
      </c>
      <c r="B181" s="33">
        <v>5</v>
      </c>
      <c r="C181" s="33">
        <v>1.7969999999999999</v>
      </c>
      <c r="D181" s="33">
        <v>0.127</v>
      </c>
      <c r="E181" s="33">
        <v>-1E-3</v>
      </c>
      <c r="F181" s="33">
        <v>0.48</v>
      </c>
      <c r="G181" s="33">
        <v>88</v>
      </c>
      <c r="H181" s="36">
        <v>297.35570000000001</v>
      </c>
      <c r="I181" s="33">
        <v>13.95</v>
      </c>
      <c r="J181" s="33">
        <v>70.34</v>
      </c>
      <c r="K181" s="33">
        <v>10.56</v>
      </c>
      <c r="L181" s="33" t="s">
        <v>343</v>
      </c>
      <c r="M181" s="33" t="s">
        <v>348</v>
      </c>
      <c r="N181" s="35" t="s">
        <v>351</v>
      </c>
    </row>
    <row r="182" spans="1:14" x14ac:dyDescent="0.35">
      <c r="A182" s="32">
        <v>0.31</v>
      </c>
      <c r="B182" s="33">
        <v>5</v>
      </c>
      <c r="C182" s="33">
        <v>1.681</v>
      </c>
      <c r="D182" s="33">
        <v>0.11799999999999999</v>
      </c>
      <c r="E182" s="33">
        <v>-2E-3</v>
      </c>
      <c r="F182" s="33">
        <v>0.85</v>
      </c>
      <c r="G182" s="33">
        <v>84</v>
      </c>
      <c r="H182" s="36">
        <v>303.1216</v>
      </c>
      <c r="I182" s="33">
        <v>11.14</v>
      </c>
      <c r="J182" s="33">
        <v>75.58</v>
      </c>
      <c r="K182" s="33">
        <v>8.44</v>
      </c>
      <c r="L182" s="33" t="s">
        <v>343</v>
      </c>
      <c r="M182" s="33" t="s">
        <v>349</v>
      </c>
      <c r="N182" s="35" t="s">
        <v>351</v>
      </c>
    </row>
    <row r="183" spans="1:14" x14ac:dyDescent="0.35">
      <c r="A183" s="32">
        <v>0.26</v>
      </c>
      <c r="B183" s="33">
        <v>5</v>
      </c>
      <c r="C183" s="33">
        <v>1.742</v>
      </c>
      <c r="D183" s="33">
        <v>0.158</v>
      </c>
      <c r="E183" s="33">
        <v>-5.0000000000000001E-3</v>
      </c>
      <c r="F183" s="33">
        <v>1.32</v>
      </c>
      <c r="G183" s="33">
        <v>87</v>
      </c>
      <c r="H183" s="36">
        <v>433.26619999999997</v>
      </c>
      <c r="I183" s="33">
        <v>13.18</v>
      </c>
      <c r="J183" s="33">
        <v>75.34</v>
      </c>
      <c r="K183" s="33">
        <v>5.29</v>
      </c>
      <c r="L183" s="33" t="s">
        <v>343</v>
      </c>
      <c r="M183" s="33" t="s">
        <v>348</v>
      </c>
      <c r="N183" s="35" t="s">
        <v>352</v>
      </c>
    </row>
    <row r="184" spans="1:14" x14ac:dyDescent="0.35">
      <c r="A184" s="32">
        <v>0.3</v>
      </c>
      <c r="B184" s="33">
        <v>7.8</v>
      </c>
      <c r="C184" s="33">
        <v>1.9870000000000001</v>
      </c>
      <c r="D184" s="33">
        <v>0.14499999999999999</v>
      </c>
      <c r="E184" s="33">
        <v>-2E-3</v>
      </c>
      <c r="F184" s="33">
        <v>0.73</v>
      </c>
      <c r="G184" s="33">
        <v>63</v>
      </c>
      <c r="H184" s="36">
        <v>336.06959999999998</v>
      </c>
      <c r="I184" s="33">
        <v>11.49</v>
      </c>
      <c r="J184" s="33">
        <v>75.56</v>
      </c>
      <c r="K184" s="33">
        <v>7.31</v>
      </c>
      <c r="L184" s="33" t="s">
        <v>343</v>
      </c>
      <c r="M184" s="33" t="s">
        <v>349</v>
      </c>
      <c r="N184" s="35" t="s">
        <v>350</v>
      </c>
    </row>
    <row r="185" spans="1:14" x14ac:dyDescent="0.35">
      <c r="A185" s="32">
        <v>0.39</v>
      </c>
      <c r="B185" s="33">
        <v>7.6</v>
      </c>
      <c r="C185" s="33">
        <v>1.772</v>
      </c>
      <c r="D185" s="33">
        <v>0.126</v>
      </c>
      <c r="E185" s="33">
        <v>-2E-3</v>
      </c>
      <c r="F185" s="33">
        <v>1</v>
      </c>
      <c r="G185" s="33">
        <v>79</v>
      </c>
      <c r="H185" s="36">
        <v>263.584</v>
      </c>
      <c r="I185" s="33">
        <v>13.37</v>
      </c>
      <c r="J185" s="33">
        <v>70.86</v>
      </c>
      <c r="K185" s="33">
        <v>10.61</v>
      </c>
      <c r="L185" s="33" t="s">
        <v>343</v>
      </c>
      <c r="M185" s="33" t="s">
        <v>348</v>
      </c>
      <c r="N185" s="35" t="s">
        <v>351</v>
      </c>
    </row>
    <row r="186" spans="1:14" x14ac:dyDescent="0.35">
      <c r="A186" s="32">
        <v>0.43</v>
      </c>
      <c r="B186" s="33">
        <v>7.5</v>
      </c>
      <c r="C186" s="33">
        <v>1.75</v>
      </c>
      <c r="D186" s="33">
        <v>0.14199999999999999</v>
      </c>
      <c r="E186" s="33">
        <v>-1E-3</v>
      </c>
      <c r="F186" s="33">
        <v>1.1499999999999999</v>
      </c>
      <c r="G186" s="33">
        <v>82</v>
      </c>
      <c r="H186" s="36">
        <v>311.35859999999997</v>
      </c>
      <c r="I186" s="33">
        <v>11.45</v>
      </c>
      <c r="J186" s="33">
        <v>75.510000000000005</v>
      </c>
      <c r="K186" s="33">
        <v>8.27</v>
      </c>
      <c r="L186" s="33" t="s">
        <v>343</v>
      </c>
      <c r="M186" s="33" t="s">
        <v>348</v>
      </c>
      <c r="N186" s="35" t="s">
        <v>351</v>
      </c>
    </row>
    <row r="187" spans="1:14" x14ac:dyDescent="0.35">
      <c r="A187" s="32">
        <v>0.33</v>
      </c>
      <c r="B187" s="33">
        <v>8.1</v>
      </c>
      <c r="C187" s="33">
        <v>1.827</v>
      </c>
      <c r="D187" s="33">
        <v>0.13100000000000001</v>
      </c>
      <c r="E187" s="33">
        <v>-3.0000000000000001E-3</v>
      </c>
      <c r="F187" s="33">
        <v>0.68</v>
      </c>
      <c r="G187" s="33">
        <v>67</v>
      </c>
      <c r="H187" s="36">
        <v>308.88749999999999</v>
      </c>
      <c r="I187" s="33">
        <v>10.67</v>
      </c>
      <c r="J187" s="33">
        <v>76.22</v>
      </c>
      <c r="K187" s="33">
        <v>7.41</v>
      </c>
      <c r="L187" s="33" t="s">
        <v>343</v>
      </c>
      <c r="M187" s="33" t="s">
        <v>349</v>
      </c>
      <c r="N187" s="35" t="s">
        <v>350</v>
      </c>
    </row>
    <row r="188" spans="1:14" x14ac:dyDescent="0.35">
      <c r="A188" s="32">
        <v>0.25</v>
      </c>
      <c r="B188" s="33">
        <v>7.1</v>
      </c>
      <c r="C188" s="33">
        <v>1.8480000000000001</v>
      </c>
      <c r="D188" s="33">
        <v>0.13</v>
      </c>
      <c r="E188" s="33">
        <v>-5.0000000000000001E-3</v>
      </c>
      <c r="F188" s="33">
        <v>0.45</v>
      </c>
      <c r="G188" s="33">
        <v>72</v>
      </c>
      <c r="H188" s="36">
        <v>361.60429999999997</v>
      </c>
      <c r="I188" s="33">
        <v>11.01</v>
      </c>
      <c r="J188" s="33">
        <v>76.91</v>
      </c>
      <c r="K188" s="33">
        <v>6.06</v>
      </c>
      <c r="L188" s="33" t="s">
        <v>344</v>
      </c>
      <c r="M188" s="33" t="s">
        <v>348</v>
      </c>
      <c r="N188" s="35" t="s">
        <v>350</v>
      </c>
    </row>
    <row r="189" spans="1:14" x14ac:dyDescent="0.35">
      <c r="A189" s="32">
        <v>0.35</v>
      </c>
      <c r="B189" s="33">
        <v>6.5</v>
      </c>
      <c r="C189" s="33">
        <v>1.776</v>
      </c>
      <c r="D189" s="33">
        <v>0.13800000000000001</v>
      </c>
      <c r="E189" s="33">
        <v>-2E-3</v>
      </c>
      <c r="F189" s="33">
        <v>1.01</v>
      </c>
      <c r="G189" s="33">
        <v>86</v>
      </c>
      <c r="H189" s="36">
        <v>308.88749999999999</v>
      </c>
      <c r="I189" s="33">
        <v>11.67</v>
      </c>
      <c r="J189" s="33">
        <v>75.13</v>
      </c>
      <c r="K189" s="33">
        <v>8.43</v>
      </c>
      <c r="L189" s="33" t="s">
        <v>343</v>
      </c>
      <c r="M189" s="33" t="s">
        <v>348</v>
      </c>
      <c r="N189" s="35" t="s">
        <v>351</v>
      </c>
    </row>
    <row r="190" spans="1:14" x14ac:dyDescent="0.35">
      <c r="A190" s="32">
        <v>0.23</v>
      </c>
      <c r="B190" s="33">
        <v>7.4</v>
      </c>
      <c r="C190" s="33">
        <v>1.89</v>
      </c>
      <c r="D190" s="33">
        <v>0.13200000000000001</v>
      </c>
      <c r="E190" s="33">
        <v>-4.0000000000000001E-3</v>
      </c>
      <c r="F190" s="33">
        <v>0.61</v>
      </c>
      <c r="G190" s="33">
        <v>68</v>
      </c>
      <c r="H190" s="36">
        <v>311.35859999999997</v>
      </c>
      <c r="I190" s="33">
        <v>11.01</v>
      </c>
      <c r="J190" s="33">
        <v>76.64</v>
      </c>
      <c r="K190" s="33">
        <v>6.27</v>
      </c>
      <c r="L190" s="33" t="s">
        <v>344</v>
      </c>
      <c r="M190" s="33" t="s">
        <v>348</v>
      </c>
      <c r="N190" s="35" t="s">
        <v>350</v>
      </c>
    </row>
    <row r="191" spans="1:14" x14ac:dyDescent="0.35">
      <c r="A191" s="32">
        <v>0.25</v>
      </c>
      <c r="B191" s="33">
        <v>7.5</v>
      </c>
      <c r="C191" s="33">
        <v>1.827</v>
      </c>
      <c r="D191" s="33">
        <v>0.13100000000000001</v>
      </c>
      <c r="E191" s="33">
        <v>-3.0000000000000001E-3</v>
      </c>
      <c r="F191" s="33">
        <v>0.9</v>
      </c>
      <c r="G191" s="33">
        <v>67</v>
      </c>
      <c r="H191" s="36">
        <v>327.83260000000001</v>
      </c>
      <c r="I191" s="33">
        <v>11.43</v>
      </c>
      <c r="J191" s="33">
        <v>75.81</v>
      </c>
      <c r="K191" s="33">
        <v>7.63</v>
      </c>
      <c r="L191" s="33" t="s">
        <v>343</v>
      </c>
      <c r="M191" s="33" t="s">
        <v>349</v>
      </c>
      <c r="N191" s="35" t="s">
        <v>351</v>
      </c>
    </row>
    <row r="192" spans="1:14" x14ac:dyDescent="0.35">
      <c r="A192" s="32">
        <v>0.32</v>
      </c>
      <c r="B192" s="33">
        <v>9.3000000000000007</v>
      </c>
      <c r="C192" s="33">
        <v>1.976</v>
      </c>
      <c r="D192" s="33">
        <v>0.14499999999999999</v>
      </c>
      <c r="E192" s="33">
        <v>-3.0000000000000001E-3</v>
      </c>
      <c r="F192" s="33">
        <v>0.86</v>
      </c>
      <c r="G192" s="33">
        <v>58</v>
      </c>
      <c r="H192" s="36">
        <v>283.3528</v>
      </c>
      <c r="I192" s="33">
        <v>11.02</v>
      </c>
      <c r="J192" s="33">
        <v>76.86</v>
      </c>
      <c r="K192" s="33">
        <v>6.61</v>
      </c>
      <c r="L192" s="33" t="s">
        <v>343</v>
      </c>
      <c r="M192" s="33" t="s">
        <v>349</v>
      </c>
      <c r="N192" s="35" t="s">
        <v>350</v>
      </c>
    </row>
    <row r="193" spans="1:14" x14ac:dyDescent="0.35">
      <c r="A193" s="32">
        <v>0.34</v>
      </c>
      <c r="B193" s="33">
        <v>8.5</v>
      </c>
      <c r="C193" s="33">
        <v>1.8740000000000001</v>
      </c>
      <c r="D193" s="33">
        <v>0.13600000000000001</v>
      </c>
      <c r="E193" s="33">
        <v>-3.0000000000000001E-3</v>
      </c>
      <c r="F193" s="33">
        <v>0.7</v>
      </c>
      <c r="G193" s="33">
        <v>67</v>
      </c>
      <c r="H193" s="36">
        <v>297.35570000000001</v>
      </c>
      <c r="I193" s="33">
        <v>10.67</v>
      </c>
      <c r="J193" s="33">
        <v>76.28</v>
      </c>
      <c r="K193" s="33">
        <v>7.36</v>
      </c>
      <c r="L193" s="33" t="s">
        <v>343</v>
      </c>
      <c r="M193" s="33" t="s">
        <v>349</v>
      </c>
      <c r="N193" s="35" t="s">
        <v>350</v>
      </c>
    </row>
    <row r="194" spans="1:14" x14ac:dyDescent="0.35">
      <c r="A194" s="32">
        <v>0.35</v>
      </c>
      <c r="B194" s="33">
        <v>8.3000000000000007</v>
      </c>
      <c r="C194" s="33">
        <v>1.903</v>
      </c>
      <c r="D194" s="33">
        <v>0.13100000000000001</v>
      </c>
      <c r="E194" s="33">
        <v>-3.0000000000000001E-3</v>
      </c>
      <c r="F194" s="33">
        <v>0.67</v>
      </c>
      <c r="G194" s="33">
        <v>69</v>
      </c>
      <c r="H194" s="36">
        <v>272.6447</v>
      </c>
      <c r="I194" s="33">
        <v>10.71</v>
      </c>
      <c r="J194" s="33">
        <v>75.849999999999994</v>
      </c>
      <c r="K194" s="33">
        <v>7.69</v>
      </c>
      <c r="L194" s="33" t="s">
        <v>344</v>
      </c>
      <c r="M194" s="33" t="s">
        <v>348</v>
      </c>
      <c r="N194" s="35" t="s">
        <v>350</v>
      </c>
    </row>
    <row r="195" spans="1:14" x14ac:dyDescent="0.35">
      <c r="A195" s="32">
        <v>0.2</v>
      </c>
      <c r="B195" s="33">
        <v>5.9</v>
      </c>
      <c r="C195" s="33">
        <v>2.052</v>
      </c>
      <c r="D195" s="33">
        <v>0.155</v>
      </c>
      <c r="E195" s="33">
        <v>-2E-3</v>
      </c>
      <c r="F195" s="33">
        <v>1.08</v>
      </c>
      <c r="G195" s="33">
        <v>71</v>
      </c>
      <c r="H195" s="36">
        <v>374.7835</v>
      </c>
      <c r="I195" s="33">
        <v>9.59</v>
      </c>
      <c r="J195" s="33">
        <v>78.42</v>
      </c>
      <c r="K195" s="33">
        <v>7.15</v>
      </c>
      <c r="L195" s="33" t="s">
        <v>344</v>
      </c>
      <c r="M195" s="33" t="s">
        <v>348</v>
      </c>
      <c r="N195" s="35" t="s">
        <v>351</v>
      </c>
    </row>
    <row r="196" spans="1:14" x14ac:dyDescent="0.35">
      <c r="A196" s="32">
        <v>0.3</v>
      </c>
      <c r="B196" s="33">
        <v>7.6</v>
      </c>
      <c r="C196" s="33">
        <v>1.98</v>
      </c>
      <c r="D196" s="33">
        <v>0.13800000000000001</v>
      </c>
      <c r="E196" s="33">
        <v>-4.0000000000000001E-3</v>
      </c>
      <c r="F196" s="33">
        <v>0.66</v>
      </c>
      <c r="G196" s="33">
        <v>61</v>
      </c>
      <c r="H196" s="36">
        <v>331.9511</v>
      </c>
      <c r="I196" s="33">
        <v>10.45</v>
      </c>
      <c r="J196" s="33">
        <v>76.62</v>
      </c>
      <c r="K196" s="33">
        <v>7.11</v>
      </c>
      <c r="L196" s="33" t="s">
        <v>343</v>
      </c>
      <c r="M196" s="33" t="s">
        <v>349</v>
      </c>
      <c r="N196" s="35" t="s">
        <v>350</v>
      </c>
    </row>
    <row r="197" spans="1:14" x14ac:dyDescent="0.35">
      <c r="A197" s="32">
        <v>0.37</v>
      </c>
      <c r="B197" s="33">
        <v>9.4</v>
      </c>
      <c r="C197" s="33">
        <v>1.8959999999999999</v>
      </c>
      <c r="D197" s="33">
        <v>0.13200000000000001</v>
      </c>
      <c r="E197" s="33">
        <v>-4.0000000000000001E-3</v>
      </c>
      <c r="F197" s="33">
        <v>0.72</v>
      </c>
      <c r="G197" s="33">
        <v>63</v>
      </c>
      <c r="H197" s="36">
        <v>306.41640000000001</v>
      </c>
      <c r="I197" s="33">
        <v>10.77</v>
      </c>
      <c r="J197" s="33">
        <v>76.44</v>
      </c>
      <c r="K197" s="33">
        <v>7</v>
      </c>
      <c r="L197" s="33" t="s">
        <v>344</v>
      </c>
      <c r="M197" s="33" t="s">
        <v>349</v>
      </c>
      <c r="N197" s="35" t="s">
        <v>350</v>
      </c>
    </row>
    <row r="198" spans="1:14" x14ac:dyDescent="0.35">
      <c r="A198" s="32">
        <v>0.39</v>
      </c>
      <c r="B198" s="33">
        <v>5</v>
      </c>
      <c r="C198" s="33">
        <v>1.7450000000000001</v>
      </c>
      <c r="D198" s="33">
        <v>0.14399999999999999</v>
      </c>
      <c r="E198" s="33">
        <v>-1E-3</v>
      </c>
      <c r="F198" s="33">
        <v>1.17</v>
      </c>
      <c r="G198" s="33">
        <v>90</v>
      </c>
      <c r="H198" s="36">
        <v>353.3673</v>
      </c>
      <c r="I198" s="33">
        <v>11.47</v>
      </c>
      <c r="J198" s="33">
        <v>75.25</v>
      </c>
      <c r="K198" s="33">
        <v>8.5399999999999991</v>
      </c>
      <c r="L198" s="33" t="s">
        <v>343</v>
      </c>
      <c r="M198" s="33" t="s">
        <v>348</v>
      </c>
      <c r="N198" s="35" t="s">
        <v>351</v>
      </c>
    </row>
    <row r="199" spans="1:14" x14ac:dyDescent="0.35">
      <c r="A199" s="32">
        <v>0.26</v>
      </c>
      <c r="B199" s="33">
        <v>5</v>
      </c>
      <c r="C199" s="33">
        <v>1.5049999999999999</v>
      </c>
      <c r="D199" s="33">
        <v>0.1</v>
      </c>
      <c r="E199" s="33">
        <v>-1E-3</v>
      </c>
      <c r="F199" s="33">
        <v>0.79</v>
      </c>
      <c r="G199" s="33">
        <v>96</v>
      </c>
      <c r="H199" s="36">
        <v>159.7978</v>
      </c>
      <c r="I199" s="33">
        <v>10.119999999999999</v>
      </c>
      <c r="J199" s="33">
        <v>74.510000000000005</v>
      </c>
      <c r="K199" s="33">
        <v>10.19</v>
      </c>
      <c r="L199" s="33" t="s">
        <v>343</v>
      </c>
      <c r="M199" s="33" t="s">
        <v>348</v>
      </c>
      <c r="N199" s="35" t="s">
        <v>351</v>
      </c>
    </row>
    <row r="200" spans="1:14" x14ac:dyDescent="0.35">
      <c r="A200" s="32">
        <v>0.27</v>
      </c>
      <c r="B200" s="33">
        <v>8.5</v>
      </c>
      <c r="C200" s="33">
        <v>1.9990000000000001</v>
      </c>
      <c r="D200" s="33">
        <v>0.14099999999999999</v>
      </c>
      <c r="E200" s="33">
        <v>-3.0000000000000001E-3</v>
      </c>
      <c r="F200" s="33">
        <v>0.78</v>
      </c>
      <c r="G200" s="33">
        <v>60</v>
      </c>
      <c r="H200" s="36">
        <v>281.7054</v>
      </c>
      <c r="I200" s="33">
        <v>11.85</v>
      </c>
      <c r="J200" s="33">
        <v>75.03</v>
      </c>
      <c r="K200" s="33">
        <v>7.42</v>
      </c>
      <c r="L200" s="33" t="s">
        <v>344</v>
      </c>
      <c r="M200" s="33" t="s">
        <v>349</v>
      </c>
      <c r="N200" s="35" t="s">
        <v>350</v>
      </c>
    </row>
    <row r="201" spans="1:14" x14ac:dyDescent="0.35">
      <c r="A201" s="32">
        <v>0.3</v>
      </c>
      <c r="B201" s="33">
        <v>8.3000000000000007</v>
      </c>
      <c r="C201" s="33">
        <v>2.0499999999999998</v>
      </c>
      <c r="D201" s="33">
        <v>0.14699999999999999</v>
      </c>
      <c r="E201" s="33">
        <v>-4.0000000000000001E-3</v>
      </c>
      <c r="F201" s="33">
        <v>0.7</v>
      </c>
      <c r="G201" s="33">
        <v>57</v>
      </c>
      <c r="H201" s="36">
        <v>311.35859999999997</v>
      </c>
      <c r="I201" s="33">
        <v>10.5</v>
      </c>
      <c r="J201" s="33">
        <v>76.58</v>
      </c>
      <c r="K201" s="33">
        <v>7.08</v>
      </c>
      <c r="L201" s="33" t="s">
        <v>344</v>
      </c>
      <c r="M201" s="33" t="s">
        <v>349</v>
      </c>
      <c r="N201" s="35" t="s">
        <v>350</v>
      </c>
    </row>
    <row r="202" spans="1:14" x14ac:dyDescent="0.35">
      <c r="A202" s="32">
        <v>0.3</v>
      </c>
      <c r="B202" s="33">
        <v>5</v>
      </c>
      <c r="C202" s="33">
        <v>1.577</v>
      </c>
      <c r="D202" s="33">
        <v>0.125</v>
      </c>
      <c r="E202" s="33">
        <v>-2E-3</v>
      </c>
      <c r="F202" s="33">
        <v>0.96</v>
      </c>
      <c r="G202" s="33">
        <v>91</v>
      </c>
      <c r="H202" s="36">
        <v>303.1216</v>
      </c>
      <c r="I202" s="33">
        <v>11.34</v>
      </c>
      <c r="J202" s="33">
        <v>76.040000000000006</v>
      </c>
      <c r="K202" s="33">
        <v>8</v>
      </c>
      <c r="L202" s="33" t="s">
        <v>343</v>
      </c>
      <c r="M202" s="33" t="s">
        <v>348</v>
      </c>
      <c r="N202" s="35" t="s">
        <v>351</v>
      </c>
    </row>
    <row r="203" spans="1:14" x14ac:dyDescent="0.35">
      <c r="A203" s="32">
        <v>0.31</v>
      </c>
      <c r="B203" s="33">
        <v>6</v>
      </c>
      <c r="C203" s="33">
        <v>1.841</v>
      </c>
      <c r="D203" s="33">
        <v>0.13700000000000001</v>
      </c>
      <c r="E203" s="33">
        <v>-5.0000000000000001E-3</v>
      </c>
      <c r="F203" s="33">
        <v>0.51</v>
      </c>
      <c r="G203" s="33">
        <v>65</v>
      </c>
      <c r="H203" s="36">
        <v>464.5668</v>
      </c>
      <c r="I203" s="33">
        <v>10.76</v>
      </c>
      <c r="J203" s="33">
        <v>76.69</v>
      </c>
      <c r="K203" s="33">
        <v>6.62</v>
      </c>
      <c r="L203" s="33" t="s">
        <v>344</v>
      </c>
      <c r="M203" s="33" t="s">
        <v>348</v>
      </c>
      <c r="N203" s="35" t="s">
        <v>350</v>
      </c>
    </row>
    <row r="204" spans="1:14" x14ac:dyDescent="0.35">
      <c r="A204" s="32">
        <v>0.4</v>
      </c>
      <c r="B204" s="33">
        <v>8.5</v>
      </c>
      <c r="C204" s="33">
        <v>1.861</v>
      </c>
      <c r="D204" s="33">
        <v>0.11700000000000001</v>
      </c>
      <c r="E204" s="33">
        <v>-2E-3</v>
      </c>
      <c r="F204" s="33">
        <v>0.54</v>
      </c>
      <c r="G204" s="33">
        <v>46</v>
      </c>
      <c r="H204" s="36">
        <v>199.33539999999999</v>
      </c>
      <c r="I204" s="33">
        <v>11.42</v>
      </c>
      <c r="J204" s="33">
        <v>76.41</v>
      </c>
      <c r="K204" s="33">
        <v>6.41</v>
      </c>
      <c r="L204" s="33" t="s">
        <v>343</v>
      </c>
      <c r="M204" s="33" t="s">
        <v>348</v>
      </c>
      <c r="N204" s="35" t="s">
        <v>350</v>
      </c>
    </row>
    <row r="205" spans="1:14" x14ac:dyDescent="0.35">
      <c r="A205" s="32">
        <v>0.36</v>
      </c>
      <c r="B205" s="33">
        <v>6.3</v>
      </c>
      <c r="C205" s="33">
        <v>1.893</v>
      </c>
      <c r="D205" s="33">
        <v>0.13600000000000001</v>
      </c>
      <c r="E205" s="33">
        <v>-5.0000000000000001E-3</v>
      </c>
      <c r="F205" s="33">
        <v>0.67</v>
      </c>
      <c r="G205" s="33">
        <v>53</v>
      </c>
      <c r="H205" s="36">
        <v>308.88749999999999</v>
      </c>
      <c r="I205" s="33">
        <v>10.01</v>
      </c>
      <c r="J205" s="33">
        <v>76.739999999999995</v>
      </c>
      <c r="K205" s="33">
        <v>7.34</v>
      </c>
      <c r="L205" s="33" t="s">
        <v>344</v>
      </c>
      <c r="M205" s="33" t="s">
        <v>348</v>
      </c>
      <c r="N205" s="35" t="s">
        <v>350</v>
      </c>
    </row>
    <row r="206" spans="1:14" x14ac:dyDescent="0.35">
      <c r="A206" s="32">
        <v>0.31</v>
      </c>
      <c r="B206" s="33">
        <v>7.8</v>
      </c>
      <c r="C206" s="33">
        <v>1.9379999999999999</v>
      </c>
      <c r="D206" s="33">
        <v>0.14199999999999999</v>
      </c>
      <c r="E206" s="33">
        <v>-4.0000000000000001E-3</v>
      </c>
      <c r="F206" s="33">
        <v>0.71</v>
      </c>
      <c r="G206" s="33">
        <v>57</v>
      </c>
      <c r="H206" s="36">
        <v>359.95690000000002</v>
      </c>
      <c r="I206" s="33">
        <v>10.69</v>
      </c>
      <c r="J206" s="33">
        <v>76.400000000000006</v>
      </c>
      <c r="K206" s="33">
        <v>7.05</v>
      </c>
      <c r="L206" s="33" t="s">
        <v>343</v>
      </c>
      <c r="M206" s="33" t="s">
        <v>349</v>
      </c>
      <c r="N206" s="35" t="s">
        <v>350</v>
      </c>
    </row>
    <row r="207" spans="1:14" x14ac:dyDescent="0.35">
      <c r="A207" s="32">
        <v>0.28000000000000003</v>
      </c>
      <c r="B207" s="33">
        <v>5.7</v>
      </c>
      <c r="C207" s="33">
        <v>1.4670000000000001</v>
      </c>
      <c r="D207" s="33">
        <v>0.105</v>
      </c>
      <c r="E207" s="33">
        <v>-1E-3</v>
      </c>
      <c r="F207" s="33">
        <v>0.75</v>
      </c>
      <c r="G207" s="33">
        <v>90</v>
      </c>
      <c r="H207" s="36">
        <v>168.03479999999999</v>
      </c>
      <c r="I207" s="33">
        <v>10.15</v>
      </c>
      <c r="J207" s="33">
        <v>74.5</v>
      </c>
      <c r="K207" s="33">
        <v>10.18</v>
      </c>
      <c r="L207" s="33" t="s">
        <v>343</v>
      </c>
      <c r="M207" s="33" t="s">
        <v>348</v>
      </c>
      <c r="N207" s="35" t="s">
        <v>351</v>
      </c>
    </row>
    <row r="208" spans="1:14" x14ac:dyDescent="0.35">
      <c r="A208" s="32">
        <v>0.43</v>
      </c>
      <c r="B208" s="33">
        <v>6.8</v>
      </c>
      <c r="C208" s="33">
        <v>1.649</v>
      </c>
      <c r="D208" s="33">
        <v>0.13100000000000001</v>
      </c>
      <c r="E208" s="33">
        <v>-3.0000000000000001E-3</v>
      </c>
      <c r="F208" s="33">
        <v>1.06</v>
      </c>
      <c r="G208" s="33">
        <v>89</v>
      </c>
      <c r="H208" s="36">
        <v>314.65339999999998</v>
      </c>
      <c r="I208" s="33">
        <v>12.66</v>
      </c>
      <c r="J208" s="33">
        <v>75.73</v>
      </c>
      <c r="K208" s="33">
        <v>6.04</v>
      </c>
      <c r="L208" s="33" t="s">
        <v>343</v>
      </c>
      <c r="M208" s="33" t="s">
        <v>348</v>
      </c>
      <c r="N208" s="35" t="s">
        <v>354</v>
      </c>
    </row>
    <row r="209" spans="1:14" x14ac:dyDescent="0.35">
      <c r="A209" s="32">
        <v>0.28999999999999998</v>
      </c>
      <c r="B209" s="33">
        <v>8.6</v>
      </c>
      <c r="C209" s="33">
        <v>1.994</v>
      </c>
      <c r="D209" s="33">
        <v>0.14099999999999999</v>
      </c>
      <c r="E209" s="33">
        <v>-5.0000000000000001E-3</v>
      </c>
      <c r="F209" s="33">
        <v>0.71</v>
      </c>
      <c r="G209" s="33">
        <v>53</v>
      </c>
      <c r="H209" s="36">
        <v>329.48</v>
      </c>
      <c r="I209" s="33">
        <v>10.71</v>
      </c>
      <c r="J209" s="33">
        <v>76.400000000000006</v>
      </c>
      <c r="K209" s="33">
        <v>7.12</v>
      </c>
      <c r="L209" s="33" t="s">
        <v>344</v>
      </c>
      <c r="M209" s="33" t="s">
        <v>349</v>
      </c>
      <c r="N209" s="35" t="s">
        <v>350</v>
      </c>
    </row>
    <row r="210" spans="1:14" x14ac:dyDescent="0.35">
      <c r="A210" s="32">
        <v>0.31</v>
      </c>
      <c r="B210" s="33">
        <v>8.6</v>
      </c>
      <c r="C210" s="33">
        <v>1.9870000000000001</v>
      </c>
      <c r="D210" s="33">
        <v>0.13900000000000001</v>
      </c>
      <c r="E210" s="33">
        <v>-4.0000000000000001E-3</v>
      </c>
      <c r="F210" s="33">
        <v>0.73</v>
      </c>
      <c r="G210" s="33">
        <v>57</v>
      </c>
      <c r="H210" s="36">
        <v>330.30369999999999</v>
      </c>
      <c r="I210" s="33">
        <v>10.72</v>
      </c>
      <c r="J210" s="33">
        <v>76.400000000000006</v>
      </c>
      <c r="K210" s="33">
        <v>7.1</v>
      </c>
      <c r="L210" s="33" t="s">
        <v>344</v>
      </c>
      <c r="M210" s="33" t="s">
        <v>349</v>
      </c>
      <c r="N210" s="35" t="s">
        <v>350</v>
      </c>
    </row>
    <row r="211" spans="1:14" x14ac:dyDescent="0.35">
      <c r="A211" s="32">
        <v>0.28999999999999998</v>
      </c>
      <c r="B211" s="33">
        <v>6</v>
      </c>
      <c r="C211" s="33">
        <v>1.829</v>
      </c>
      <c r="D211" s="33">
        <v>0.155</v>
      </c>
      <c r="E211" s="33">
        <v>-6.0000000000000001E-3</v>
      </c>
      <c r="F211" s="33">
        <v>0.53</v>
      </c>
      <c r="G211" s="33">
        <v>65</v>
      </c>
      <c r="H211" s="36">
        <v>466.21420000000001</v>
      </c>
      <c r="I211" s="33">
        <v>10.8</v>
      </c>
      <c r="J211" s="33">
        <v>76.67</v>
      </c>
      <c r="K211" s="33">
        <v>6.63</v>
      </c>
      <c r="L211" s="33" t="s">
        <v>344</v>
      </c>
      <c r="M211" s="33" t="s">
        <v>348</v>
      </c>
      <c r="N211" s="35" t="s">
        <v>350</v>
      </c>
    </row>
    <row r="212" spans="1:14" x14ac:dyDescent="0.35">
      <c r="A212" s="32">
        <v>0.31</v>
      </c>
      <c r="B212" s="33">
        <v>7</v>
      </c>
      <c r="C212" s="33">
        <v>1.905</v>
      </c>
      <c r="D212" s="33">
        <v>0.13900000000000001</v>
      </c>
      <c r="E212" s="33">
        <v>-5.0000000000000001E-3</v>
      </c>
      <c r="F212" s="33">
        <v>0.56999999999999995</v>
      </c>
      <c r="G212" s="33">
        <v>49</v>
      </c>
      <c r="H212" s="36">
        <v>326.18520000000001</v>
      </c>
      <c r="I212" s="33">
        <v>9.7799999999999994</v>
      </c>
      <c r="J212" s="33">
        <v>76.88</v>
      </c>
      <c r="K212" s="33">
        <v>7.4</v>
      </c>
      <c r="L212" s="33" t="s">
        <v>344</v>
      </c>
      <c r="M212" s="33" t="s">
        <v>348</v>
      </c>
      <c r="N212" s="35" t="s">
        <v>350</v>
      </c>
    </row>
    <row r="213" spans="1:14" x14ac:dyDescent="0.35">
      <c r="A213" s="32">
        <v>0.36</v>
      </c>
      <c r="B213" s="33">
        <v>9</v>
      </c>
      <c r="C213" s="33">
        <v>1.9470000000000001</v>
      </c>
      <c r="D213" s="33">
        <v>0.13500000000000001</v>
      </c>
      <c r="E213" s="33">
        <v>-4.0000000000000001E-3</v>
      </c>
      <c r="F213" s="33">
        <v>0.81</v>
      </c>
      <c r="G213" s="33">
        <v>53</v>
      </c>
      <c r="H213" s="36">
        <v>279.23430000000002</v>
      </c>
      <c r="I213" s="33">
        <v>10.98</v>
      </c>
      <c r="J213" s="33">
        <v>76.11</v>
      </c>
      <c r="K213" s="33">
        <v>7.29</v>
      </c>
      <c r="L213" s="33" t="s">
        <v>344</v>
      </c>
      <c r="M213" s="33" t="s">
        <v>349</v>
      </c>
      <c r="N213" s="35" t="s">
        <v>350</v>
      </c>
    </row>
    <row r="214" spans="1:14" x14ac:dyDescent="0.35">
      <c r="A214" s="32">
        <v>0.3</v>
      </c>
      <c r="B214" s="33">
        <v>6.1</v>
      </c>
      <c r="C214" s="33">
        <v>1.8149999999999999</v>
      </c>
      <c r="D214" s="33">
        <v>0.14000000000000001</v>
      </c>
      <c r="E214" s="33">
        <v>-6.0000000000000001E-3</v>
      </c>
      <c r="F214" s="33">
        <v>0.54</v>
      </c>
      <c r="G214" s="33">
        <v>70</v>
      </c>
      <c r="H214" s="36">
        <v>529</v>
      </c>
      <c r="I214" s="33">
        <v>10.8</v>
      </c>
      <c r="J214" s="33">
        <v>76.55</v>
      </c>
      <c r="K214" s="33">
        <v>6.64</v>
      </c>
      <c r="L214" s="33" t="s">
        <v>344</v>
      </c>
      <c r="M214" s="33" t="s">
        <v>348</v>
      </c>
      <c r="N214" s="35" t="s">
        <v>352</v>
      </c>
    </row>
    <row r="215" spans="1:14" x14ac:dyDescent="0.35">
      <c r="A215" s="32">
        <v>0.28999999999999998</v>
      </c>
      <c r="B215" s="33">
        <v>9.1</v>
      </c>
      <c r="C215" s="33">
        <v>2.0339999999999998</v>
      </c>
      <c r="D215" s="33">
        <v>0.158</v>
      </c>
      <c r="E215" s="33">
        <v>-3.0000000000000001E-3</v>
      </c>
      <c r="F215" s="33">
        <v>1.17</v>
      </c>
      <c r="G215" s="33">
        <v>58</v>
      </c>
      <c r="H215" s="36">
        <v>223</v>
      </c>
      <c r="I215" s="33">
        <v>11.87</v>
      </c>
      <c r="J215" s="33">
        <v>75.97</v>
      </c>
      <c r="K215" s="33">
        <v>6.54</v>
      </c>
      <c r="L215" s="33" t="s">
        <v>344</v>
      </c>
      <c r="M215" s="33" t="s">
        <v>348</v>
      </c>
      <c r="N215" s="35" t="s">
        <v>354</v>
      </c>
    </row>
    <row r="216" spans="1:14" ht="15" thickBot="1" x14ac:dyDescent="0.4">
      <c r="A216" s="37">
        <v>0.3</v>
      </c>
      <c r="B216" s="38">
        <v>8.5</v>
      </c>
      <c r="C216" s="38">
        <v>1.9850000000000001</v>
      </c>
      <c r="D216" s="38">
        <v>0.13700000000000001</v>
      </c>
      <c r="E216" s="38">
        <v>-3.0000000000000001E-3</v>
      </c>
      <c r="F216" s="38">
        <v>0.91</v>
      </c>
      <c r="G216" s="38">
        <v>52</v>
      </c>
      <c r="H216" s="39">
        <v>257.81810000000002</v>
      </c>
      <c r="I216" s="38">
        <v>11.31</v>
      </c>
      <c r="J216" s="38">
        <v>76.209999999999994</v>
      </c>
      <c r="K216" s="38">
        <v>6.85</v>
      </c>
      <c r="L216" s="38" t="s">
        <v>344</v>
      </c>
      <c r="M216" s="38" t="s">
        <v>349</v>
      </c>
      <c r="N216" s="40" t="s">
        <v>350</v>
      </c>
    </row>
  </sheetData>
  <autoFilter ref="A1:N1" xr:uid="{23E085B6-C79C-4263-9BD6-348B7D263EC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RawLabel</vt:lpstr>
      <vt:lpstr>Oil</vt:lpstr>
      <vt:lpstr>Oil11V</vt:lpstr>
      <vt:lpstr>X</vt:lpstr>
      <vt:lpstr>Pivot</vt:lpstr>
      <vt:lpstr>Y</vt:lpstr>
      <vt:lpstr>XY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mascini</dc:creator>
  <cp:lastModifiedBy>marcello mascini</cp:lastModifiedBy>
  <dcterms:created xsi:type="dcterms:W3CDTF">2021-10-16T15:52:11Z</dcterms:created>
  <dcterms:modified xsi:type="dcterms:W3CDTF">2021-11-20T15:47:13Z</dcterms:modified>
</cp:coreProperties>
</file>