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3.xml" ContentType="application/inkml+xml"/>
  <Override PartName="/xl/ink/ink4.xml" ContentType="application/inkml+xml"/>
  <Override PartName="/xl/ink/ink5.xml" ContentType="application/inkml+xml"/>
  <Override PartName="/xl/drawings/drawing4.xml" ContentType="application/vnd.openxmlformats-officedocument.drawing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40001_{ABA9407D-64AB-4C21-9039-2203ACADD8CB}" xr6:coauthVersionLast="46" xr6:coauthVersionMax="46" xr10:uidLastSave="{00000000-0000-0000-0000-000000000000}"/>
  <bookViews>
    <workbookView xWindow="-108" yWindow="-108" windowWidth="23256" windowHeight="12576"/>
  </bookViews>
  <sheets>
    <sheet name="Foglio2" sheetId="2" r:id="rId1"/>
    <sheet name="Foglio3" sheetId="3" r:id="rId2"/>
    <sheet name="Foglio4" sheetId="4" r:id="rId3"/>
    <sheet name="Foglio7" sheetId="7" r:id="rId4"/>
    <sheet name="t-student" sheetId="5" r:id="rId5"/>
    <sheet name="Chi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I8" i="7"/>
  <c r="N8" i="7"/>
  <c r="M4" i="7"/>
  <c r="E31" i="7"/>
  <c r="B29" i="7"/>
  <c r="C29" i="7"/>
  <c r="D29" i="7"/>
  <c r="B30" i="7"/>
  <c r="C30" i="7"/>
  <c r="D30" i="7"/>
  <c r="D28" i="7"/>
  <c r="C28" i="7"/>
  <c r="B28" i="7"/>
  <c r="D24" i="7"/>
  <c r="C24" i="7"/>
  <c r="B24" i="7"/>
  <c r="D23" i="7"/>
  <c r="C23" i="7"/>
  <c r="B23" i="7"/>
  <c r="D22" i="7"/>
  <c r="C22" i="7"/>
  <c r="B22" i="7"/>
  <c r="D18" i="7"/>
  <c r="D17" i="7"/>
  <c r="E17" i="7" s="1"/>
  <c r="C18" i="7"/>
  <c r="C17" i="7"/>
  <c r="B18" i="7"/>
  <c r="B19" i="7" s="1"/>
  <c r="B17" i="7"/>
  <c r="D16" i="7"/>
  <c r="C16" i="7"/>
  <c r="B16" i="7"/>
  <c r="E18" i="7"/>
  <c r="C11" i="7"/>
  <c r="D11" i="7"/>
  <c r="D10" i="7"/>
  <c r="C10" i="7"/>
  <c r="B11" i="7"/>
  <c r="B10" i="7"/>
  <c r="D9" i="7"/>
  <c r="C9" i="7"/>
  <c r="B9" i="7"/>
  <c r="D12" i="7"/>
  <c r="C12" i="7"/>
  <c r="B12" i="7"/>
  <c r="E11" i="7"/>
  <c r="E10" i="7"/>
  <c r="E9" i="7"/>
  <c r="E3" i="7"/>
  <c r="E4" i="7"/>
  <c r="E5" i="7"/>
  <c r="E6" i="7"/>
  <c r="B6" i="7"/>
  <c r="C6" i="7"/>
  <c r="D6" i="7"/>
  <c r="J116" i="6"/>
  <c r="I116" i="6"/>
  <c r="H116" i="6"/>
  <c r="G116" i="6"/>
  <c r="F116" i="6"/>
  <c r="E116" i="6"/>
  <c r="D116" i="6"/>
  <c r="C116" i="6"/>
  <c r="B116" i="6"/>
  <c r="J115" i="6"/>
  <c r="I115" i="6"/>
  <c r="H115" i="6"/>
  <c r="G115" i="6"/>
  <c r="F115" i="6"/>
  <c r="E115" i="6"/>
  <c r="D115" i="6"/>
  <c r="C115" i="6"/>
  <c r="B115" i="6"/>
  <c r="J114" i="6"/>
  <c r="I114" i="6"/>
  <c r="H114" i="6"/>
  <c r="G114" i="6"/>
  <c r="F114" i="6"/>
  <c r="E114" i="6"/>
  <c r="D114" i="6"/>
  <c r="C114" i="6"/>
  <c r="B114" i="6"/>
  <c r="J113" i="6"/>
  <c r="I113" i="6"/>
  <c r="H113" i="6"/>
  <c r="G113" i="6"/>
  <c r="F113" i="6"/>
  <c r="E113" i="6"/>
  <c r="D113" i="6"/>
  <c r="C113" i="6"/>
  <c r="B113" i="6"/>
  <c r="J112" i="6"/>
  <c r="I112" i="6"/>
  <c r="H112" i="6"/>
  <c r="G112" i="6"/>
  <c r="F112" i="6"/>
  <c r="E112" i="6"/>
  <c r="D112" i="6"/>
  <c r="C112" i="6"/>
  <c r="B112" i="6"/>
  <c r="J111" i="6"/>
  <c r="I111" i="6"/>
  <c r="H111" i="6"/>
  <c r="G111" i="6"/>
  <c r="F111" i="6"/>
  <c r="E111" i="6"/>
  <c r="D111" i="6"/>
  <c r="C111" i="6"/>
  <c r="B111" i="6"/>
  <c r="J110" i="6"/>
  <c r="I110" i="6"/>
  <c r="H110" i="6"/>
  <c r="G110" i="6"/>
  <c r="F110" i="6"/>
  <c r="E110" i="6"/>
  <c r="D110" i="6"/>
  <c r="C110" i="6"/>
  <c r="B110" i="6"/>
  <c r="J109" i="6"/>
  <c r="I109" i="6"/>
  <c r="H109" i="6"/>
  <c r="G109" i="6"/>
  <c r="F109" i="6"/>
  <c r="E109" i="6"/>
  <c r="D109" i="6"/>
  <c r="C109" i="6"/>
  <c r="B109" i="6"/>
  <c r="J108" i="6"/>
  <c r="I108" i="6"/>
  <c r="H108" i="6"/>
  <c r="G108" i="6"/>
  <c r="F108" i="6"/>
  <c r="E108" i="6"/>
  <c r="D108" i="6"/>
  <c r="C108" i="6"/>
  <c r="B108" i="6"/>
  <c r="J107" i="6"/>
  <c r="I107" i="6"/>
  <c r="H107" i="6"/>
  <c r="G107" i="6"/>
  <c r="F107" i="6"/>
  <c r="E107" i="6"/>
  <c r="D107" i="6"/>
  <c r="C107" i="6"/>
  <c r="B107" i="6"/>
  <c r="J106" i="6"/>
  <c r="I106" i="6"/>
  <c r="H106" i="6"/>
  <c r="G106" i="6"/>
  <c r="F106" i="6"/>
  <c r="E106" i="6"/>
  <c r="D106" i="6"/>
  <c r="C106" i="6"/>
  <c r="B106" i="6"/>
  <c r="J105" i="6"/>
  <c r="I105" i="6"/>
  <c r="H105" i="6"/>
  <c r="G105" i="6"/>
  <c r="F105" i="6"/>
  <c r="E105" i="6"/>
  <c r="D105" i="6"/>
  <c r="C105" i="6"/>
  <c r="B105" i="6"/>
  <c r="J104" i="6"/>
  <c r="I104" i="6"/>
  <c r="H104" i="6"/>
  <c r="G104" i="6"/>
  <c r="F104" i="6"/>
  <c r="E104" i="6"/>
  <c r="D104" i="6"/>
  <c r="C104" i="6"/>
  <c r="B104" i="6"/>
  <c r="J103" i="6"/>
  <c r="I103" i="6"/>
  <c r="H103" i="6"/>
  <c r="G103" i="6"/>
  <c r="F103" i="6"/>
  <c r="E103" i="6"/>
  <c r="D103" i="6"/>
  <c r="C103" i="6"/>
  <c r="B103" i="6"/>
  <c r="J102" i="6"/>
  <c r="I102" i="6"/>
  <c r="H102" i="6"/>
  <c r="G102" i="6"/>
  <c r="F102" i="6"/>
  <c r="E102" i="6"/>
  <c r="D102" i="6"/>
  <c r="C102" i="6"/>
  <c r="B102" i="6"/>
  <c r="J101" i="6"/>
  <c r="I101" i="6"/>
  <c r="H101" i="6"/>
  <c r="G101" i="6"/>
  <c r="F101" i="6"/>
  <c r="E101" i="6"/>
  <c r="D101" i="6"/>
  <c r="C101" i="6"/>
  <c r="B101" i="6"/>
  <c r="J100" i="6"/>
  <c r="I100" i="6"/>
  <c r="H100" i="6"/>
  <c r="G100" i="6"/>
  <c r="F100" i="6"/>
  <c r="E100" i="6"/>
  <c r="D100" i="6"/>
  <c r="C100" i="6"/>
  <c r="B100" i="6"/>
  <c r="J99" i="6"/>
  <c r="I99" i="6"/>
  <c r="H99" i="6"/>
  <c r="G99" i="6"/>
  <c r="F99" i="6"/>
  <c r="E99" i="6"/>
  <c r="D99" i="6"/>
  <c r="C99" i="6"/>
  <c r="B99" i="6"/>
  <c r="J98" i="6"/>
  <c r="I98" i="6"/>
  <c r="H98" i="6"/>
  <c r="G98" i="6"/>
  <c r="F98" i="6"/>
  <c r="E98" i="6"/>
  <c r="D98" i="6"/>
  <c r="C98" i="6"/>
  <c r="B98" i="6"/>
  <c r="J97" i="6"/>
  <c r="I97" i="6"/>
  <c r="H97" i="6"/>
  <c r="G97" i="6"/>
  <c r="F97" i="6"/>
  <c r="E97" i="6"/>
  <c r="D97" i="6"/>
  <c r="C97" i="6"/>
  <c r="B97" i="6"/>
  <c r="J96" i="6"/>
  <c r="I96" i="6"/>
  <c r="H96" i="6"/>
  <c r="G96" i="6"/>
  <c r="F96" i="6"/>
  <c r="E96" i="6"/>
  <c r="D96" i="6"/>
  <c r="C96" i="6"/>
  <c r="B96" i="6"/>
  <c r="J95" i="6"/>
  <c r="I95" i="6"/>
  <c r="H95" i="6"/>
  <c r="G95" i="6"/>
  <c r="F95" i="6"/>
  <c r="E95" i="6"/>
  <c r="D95" i="6"/>
  <c r="C95" i="6"/>
  <c r="B95" i="6"/>
  <c r="J94" i="6"/>
  <c r="I94" i="6"/>
  <c r="H94" i="6"/>
  <c r="G94" i="6"/>
  <c r="F94" i="6"/>
  <c r="E94" i="6"/>
  <c r="D94" i="6"/>
  <c r="C94" i="6"/>
  <c r="B94" i="6"/>
  <c r="J93" i="6"/>
  <c r="I93" i="6"/>
  <c r="H93" i="6"/>
  <c r="G93" i="6"/>
  <c r="F93" i="6"/>
  <c r="E93" i="6"/>
  <c r="D93" i="6"/>
  <c r="C93" i="6"/>
  <c r="B93" i="6"/>
  <c r="J92" i="6"/>
  <c r="I92" i="6"/>
  <c r="H92" i="6"/>
  <c r="G92" i="6"/>
  <c r="F92" i="6"/>
  <c r="E92" i="6"/>
  <c r="D92" i="6"/>
  <c r="C92" i="6"/>
  <c r="B92" i="6"/>
  <c r="J91" i="6"/>
  <c r="I91" i="6"/>
  <c r="H91" i="6"/>
  <c r="G91" i="6"/>
  <c r="F91" i="6"/>
  <c r="E91" i="6"/>
  <c r="D91" i="6"/>
  <c r="C91" i="6"/>
  <c r="B91" i="6"/>
  <c r="J90" i="6"/>
  <c r="I90" i="6"/>
  <c r="H90" i="6"/>
  <c r="G90" i="6"/>
  <c r="F90" i="6"/>
  <c r="E90" i="6"/>
  <c r="D90" i="6"/>
  <c r="C90" i="6"/>
  <c r="B90" i="6"/>
  <c r="J89" i="6"/>
  <c r="I89" i="6"/>
  <c r="H89" i="6"/>
  <c r="G89" i="6"/>
  <c r="F89" i="6"/>
  <c r="E89" i="6"/>
  <c r="D89" i="6"/>
  <c r="C89" i="6"/>
  <c r="B89" i="6"/>
  <c r="J88" i="6"/>
  <c r="I88" i="6"/>
  <c r="H88" i="6"/>
  <c r="G88" i="6"/>
  <c r="F88" i="6"/>
  <c r="E88" i="6"/>
  <c r="D88" i="6"/>
  <c r="C88" i="6"/>
  <c r="B88" i="6"/>
  <c r="J87" i="6"/>
  <c r="I87" i="6"/>
  <c r="H87" i="6"/>
  <c r="G87" i="6"/>
  <c r="F87" i="6"/>
  <c r="E87" i="6"/>
  <c r="D87" i="6"/>
  <c r="C87" i="6"/>
  <c r="B87" i="6"/>
  <c r="J86" i="6"/>
  <c r="I86" i="6"/>
  <c r="H86" i="6"/>
  <c r="G86" i="6"/>
  <c r="F86" i="6"/>
  <c r="E86" i="6"/>
  <c r="D86" i="6"/>
  <c r="C86" i="6"/>
  <c r="B86" i="6"/>
  <c r="J85" i="6"/>
  <c r="I85" i="6"/>
  <c r="H85" i="6"/>
  <c r="G85" i="6"/>
  <c r="F85" i="6"/>
  <c r="E85" i="6"/>
  <c r="D85" i="6"/>
  <c r="C85" i="6"/>
  <c r="B85" i="6"/>
  <c r="J84" i="6"/>
  <c r="I84" i="6"/>
  <c r="H84" i="6"/>
  <c r="G84" i="6"/>
  <c r="F84" i="6"/>
  <c r="E84" i="6"/>
  <c r="D84" i="6"/>
  <c r="C84" i="6"/>
  <c r="B84" i="6"/>
  <c r="J83" i="6"/>
  <c r="I83" i="6"/>
  <c r="H83" i="6"/>
  <c r="G83" i="6"/>
  <c r="F83" i="6"/>
  <c r="E83" i="6"/>
  <c r="D83" i="6"/>
  <c r="C83" i="6"/>
  <c r="B83" i="6"/>
  <c r="J82" i="6"/>
  <c r="I82" i="6"/>
  <c r="H82" i="6"/>
  <c r="G82" i="6"/>
  <c r="F82" i="6"/>
  <c r="E82" i="6"/>
  <c r="D82" i="6"/>
  <c r="C82" i="6"/>
  <c r="B82" i="6"/>
  <c r="J81" i="6"/>
  <c r="I81" i="6"/>
  <c r="H81" i="6"/>
  <c r="G81" i="6"/>
  <c r="F81" i="6"/>
  <c r="E81" i="6"/>
  <c r="D81" i="6"/>
  <c r="C81" i="6"/>
  <c r="B81" i="6"/>
  <c r="J80" i="6"/>
  <c r="I80" i="6"/>
  <c r="H80" i="6"/>
  <c r="G80" i="6"/>
  <c r="F80" i="6"/>
  <c r="E80" i="6"/>
  <c r="D80" i="6"/>
  <c r="C80" i="6"/>
  <c r="B80" i="6"/>
  <c r="J79" i="6"/>
  <c r="I79" i="6"/>
  <c r="H79" i="6"/>
  <c r="G79" i="6"/>
  <c r="F79" i="6"/>
  <c r="E79" i="6"/>
  <c r="D79" i="6"/>
  <c r="C79" i="6"/>
  <c r="B79" i="6"/>
  <c r="J78" i="6"/>
  <c r="I78" i="6"/>
  <c r="H78" i="6"/>
  <c r="G78" i="6"/>
  <c r="F78" i="6"/>
  <c r="E78" i="6"/>
  <c r="D78" i="6"/>
  <c r="C78" i="6"/>
  <c r="B78" i="6"/>
  <c r="J77" i="6"/>
  <c r="I77" i="6"/>
  <c r="H77" i="6"/>
  <c r="G77" i="6"/>
  <c r="F77" i="6"/>
  <c r="E77" i="6"/>
  <c r="D77" i="6"/>
  <c r="C77" i="6"/>
  <c r="B77" i="6"/>
  <c r="J76" i="6"/>
  <c r="I76" i="6"/>
  <c r="H76" i="6"/>
  <c r="G76" i="6"/>
  <c r="F76" i="6"/>
  <c r="E76" i="6"/>
  <c r="D76" i="6"/>
  <c r="C76" i="6"/>
  <c r="B76" i="6"/>
  <c r="J75" i="6"/>
  <c r="I75" i="6"/>
  <c r="H75" i="6"/>
  <c r="G75" i="6"/>
  <c r="F75" i="6"/>
  <c r="E75" i="6"/>
  <c r="D75" i="6"/>
  <c r="C75" i="6"/>
  <c r="B75" i="6"/>
  <c r="J74" i="6"/>
  <c r="I74" i="6"/>
  <c r="H74" i="6"/>
  <c r="G74" i="6"/>
  <c r="F74" i="6"/>
  <c r="E74" i="6"/>
  <c r="D74" i="6"/>
  <c r="C74" i="6"/>
  <c r="B74" i="6"/>
  <c r="J73" i="6"/>
  <c r="I73" i="6"/>
  <c r="H73" i="6"/>
  <c r="G73" i="6"/>
  <c r="F73" i="6"/>
  <c r="E73" i="6"/>
  <c r="D73" i="6"/>
  <c r="C73" i="6"/>
  <c r="B73" i="6"/>
  <c r="J72" i="6"/>
  <c r="I72" i="6"/>
  <c r="H72" i="6"/>
  <c r="G72" i="6"/>
  <c r="F72" i="6"/>
  <c r="E72" i="6"/>
  <c r="D72" i="6"/>
  <c r="C72" i="6"/>
  <c r="B72" i="6"/>
  <c r="J71" i="6"/>
  <c r="I71" i="6"/>
  <c r="H71" i="6"/>
  <c r="G71" i="6"/>
  <c r="F71" i="6"/>
  <c r="E71" i="6"/>
  <c r="D71" i="6"/>
  <c r="C71" i="6"/>
  <c r="B71" i="6"/>
  <c r="J70" i="6"/>
  <c r="I70" i="6"/>
  <c r="H70" i="6"/>
  <c r="G70" i="6"/>
  <c r="F70" i="6"/>
  <c r="E70" i="6"/>
  <c r="D70" i="6"/>
  <c r="C70" i="6"/>
  <c r="B70" i="6"/>
  <c r="J69" i="6"/>
  <c r="I69" i="6"/>
  <c r="H69" i="6"/>
  <c r="G69" i="6"/>
  <c r="F69" i="6"/>
  <c r="E69" i="6"/>
  <c r="D69" i="6"/>
  <c r="C69" i="6"/>
  <c r="B69" i="6"/>
  <c r="J68" i="6"/>
  <c r="I68" i="6"/>
  <c r="H68" i="6"/>
  <c r="G68" i="6"/>
  <c r="F68" i="6"/>
  <c r="E68" i="6"/>
  <c r="D68" i="6"/>
  <c r="C68" i="6"/>
  <c r="B68" i="6"/>
  <c r="J67" i="6"/>
  <c r="I67" i="6"/>
  <c r="H67" i="6"/>
  <c r="G67" i="6"/>
  <c r="F67" i="6"/>
  <c r="E67" i="6"/>
  <c r="D67" i="6"/>
  <c r="C67" i="6"/>
  <c r="B67" i="6"/>
  <c r="J66" i="6"/>
  <c r="I66" i="6"/>
  <c r="H66" i="6"/>
  <c r="G66" i="6"/>
  <c r="F66" i="6"/>
  <c r="E66" i="6"/>
  <c r="D66" i="6"/>
  <c r="C66" i="6"/>
  <c r="B66" i="6"/>
  <c r="J65" i="6"/>
  <c r="I65" i="6"/>
  <c r="H65" i="6"/>
  <c r="G65" i="6"/>
  <c r="F65" i="6"/>
  <c r="E65" i="6"/>
  <c r="D65" i="6"/>
  <c r="C65" i="6"/>
  <c r="B65" i="6"/>
  <c r="J64" i="6"/>
  <c r="I64" i="6"/>
  <c r="H64" i="6"/>
  <c r="G64" i="6"/>
  <c r="F64" i="6"/>
  <c r="E64" i="6"/>
  <c r="D64" i="6"/>
  <c r="C64" i="6"/>
  <c r="B64" i="6"/>
  <c r="J63" i="6"/>
  <c r="I63" i="6"/>
  <c r="H63" i="6"/>
  <c r="G63" i="6"/>
  <c r="F63" i="6"/>
  <c r="E63" i="6"/>
  <c r="D63" i="6"/>
  <c r="C63" i="6"/>
  <c r="B63" i="6"/>
  <c r="J62" i="6"/>
  <c r="I62" i="6"/>
  <c r="H62" i="6"/>
  <c r="G62" i="6"/>
  <c r="F62" i="6"/>
  <c r="E62" i="6"/>
  <c r="D62" i="6"/>
  <c r="C62" i="6"/>
  <c r="B62" i="6"/>
  <c r="J61" i="6"/>
  <c r="I61" i="6"/>
  <c r="H61" i="6"/>
  <c r="G61" i="6"/>
  <c r="F61" i="6"/>
  <c r="E61" i="6"/>
  <c r="D61" i="6"/>
  <c r="C61" i="6"/>
  <c r="B61" i="6"/>
  <c r="J60" i="6"/>
  <c r="I60" i="6"/>
  <c r="H60" i="6"/>
  <c r="G60" i="6"/>
  <c r="F60" i="6"/>
  <c r="E60" i="6"/>
  <c r="D60" i="6"/>
  <c r="C60" i="6"/>
  <c r="B60" i="6"/>
  <c r="J59" i="6"/>
  <c r="I59" i="6"/>
  <c r="H59" i="6"/>
  <c r="G59" i="6"/>
  <c r="F59" i="6"/>
  <c r="E59" i="6"/>
  <c r="D59" i="6"/>
  <c r="C59" i="6"/>
  <c r="B59" i="6"/>
  <c r="J58" i="6"/>
  <c r="I58" i="6"/>
  <c r="H58" i="6"/>
  <c r="G58" i="6"/>
  <c r="F58" i="6"/>
  <c r="E58" i="6"/>
  <c r="D58" i="6"/>
  <c r="C58" i="6"/>
  <c r="B58" i="6"/>
  <c r="J57" i="6"/>
  <c r="I57" i="6"/>
  <c r="H57" i="6"/>
  <c r="G57" i="6"/>
  <c r="F57" i="6"/>
  <c r="E57" i="6"/>
  <c r="D57" i="6"/>
  <c r="C57" i="6"/>
  <c r="B57" i="6"/>
  <c r="J56" i="6"/>
  <c r="I56" i="6"/>
  <c r="H56" i="6"/>
  <c r="G56" i="6"/>
  <c r="F56" i="6"/>
  <c r="E56" i="6"/>
  <c r="D56" i="6"/>
  <c r="C56" i="6"/>
  <c r="B56" i="6"/>
  <c r="J55" i="6"/>
  <c r="I55" i="6"/>
  <c r="H55" i="6"/>
  <c r="G55" i="6"/>
  <c r="F55" i="6"/>
  <c r="E55" i="6"/>
  <c r="D55" i="6"/>
  <c r="C55" i="6"/>
  <c r="B55" i="6"/>
  <c r="J54" i="6"/>
  <c r="I54" i="6"/>
  <c r="H54" i="6"/>
  <c r="G54" i="6"/>
  <c r="F54" i="6"/>
  <c r="E54" i="6"/>
  <c r="D54" i="6"/>
  <c r="C54" i="6"/>
  <c r="B54" i="6"/>
  <c r="J53" i="6"/>
  <c r="I53" i="6"/>
  <c r="H53" i="6"/>
  <c r="G53" i="6"/>
  <c r="F53" i="6"/>
  <c r="E53" i="6"/>
  <c r="D53" i="6"/>
  <c r="C53" i="6"/>
  <c r="B53" i="6"/>
  <c r="J52" i="6"/>
  <c r="I52" i="6"/>
  <c r="H52" i="6"/>
  <c r="G52" i="6"/>
  <c r="F52" i="6"/>
  <c r="E52" i="6"/>
  <c r="D52" i="6"/>
  <c r="C52" i="6"/>
  <c r="B52" i="6"/>
  <c r="J51" i="6"/>
  <c r="I51" i="6"/>
  <c r="H51" i="6"/>
  <c r="G51" i="6"/>
  <c r="F51" i="6"/>
  <c r="E51" i="6"/>
  <c r="D51" i="6"/>
  <c r="C51" i="6"/>
  <c r="B51" i="6"/>
  <c r="J50" i="6"/>
  <c r="I50" i="6"/>
  <c r="H50" i="6"/>
  <c r="G50" i="6"/>
  <c r="F50" i="6"/>
  <c r="E50" i="6"/>
  <c r="D50" i="6"/>
  <c r="C50" i="6"/>
  <c r="B50" i="6"/>
  <c r="J49" i="6"/>
  <c r="I49" i="6"/>
  <c r="H49" i="6"/>
  <c r="G49" i="6"/>
  <c r="F49" i="6"/>
  <c r="E49" i="6"/>
  <c r="D49" i="6"/>
  <c r="C49" i="6"/>
  <c r="B49" i="6"/>
  <c r="J48" i="6"/>
  <c r="I48" i="6"/>
  <c r="H48" i="6"/>
  <c r="G48" i="6"/>
  <c r="F48" i="6"/>
  <c r="E48" i="6"/>
  <c r="D48" i="6"/>
  <c r="C48" i="6"/>
  <c r="B48" i="6"/>
  <c r="J47" i="6"/>
  <c r="I47" i="6"/>
  <c r="H47" i="6"/>
  <c r="G47" i="6"/>
  <c r="F47" i="6"/>
  <c r="E47" i="6"/>
  <c r="D47" i="6"/>
  <c r="C47" i="6"/>
  <c r="B47" i="6"/>
  <c r="J46" i="6"/>
  <c r="I46" i="6"/>
  <c r="H46" i="6"/>
  <c r="G46" i="6"/>
  <c r="F46" i="6"/>
  <c r="E46" i="6"/>
  <c r="D46" i="6"/>
  <c r="C46" i="6"/>
  <c r="B46" i="6"/>
  <c r="J45" i="6"/>
  <c r="I45" i="6"/>
  <c r="H45" i="6"/>
  <c r="G45" i="6"/>
  <c r="F45" i="6"/>
  <c r="E45" i="6"/>
  <c r="D45" i="6"/>
  <c r="C45" i="6"/>
  <c r="B45" i="6"/>
  <c r="J44" i="6"/>
  <c r="I44" i="6"/>
  <c r="H44" i="6"/>
  <c r="G44" i="6"/>
  <c r="F44" i="6"/>
  <c r="E44" i="6"/>
  <c r="D44" i="6"/>
  <c r="C44" i="6"/>
  <c r="B44" i="6"/>
  <c r="J43" i="6"/>
  <c r="I43" i="6"/>
  <c r="H43" i="6"/>
  <c r="G43" i="6"/>
  <c r="F43" i="6"/>
  <c r="E43" i="6"/>
  <c r="D43" i="6"/>
  <c r="C43" i="6"/>
  <c r="B43" i="6"/>
  <c r="J42" i="6"/>
  <c r="I42" i="6"/>
  <c r="H42" i="6"/>
  <c r="G42" i="6"/>
  <c r="F42" i="6"/>
  <c r="E42" i="6"/>
  <c r="D42" i="6"/>
  <c r="C42" i="6"/>
  <c r="B42" i="6"/>
  <c r="J41" i="6"/>
  <c r="I41" i="6"/>
  <c r="H41" i="6"/>
  <c r="G41" i="6"/>
  <c r="F41" i="6"/>
  <c r="E41" i="6"/>
  <c r="D41" i="6"/>
  <c r="C41" i="6"/>
  <c r="B41" i="6"/>
  <c r="J40" i="6"/>
  <c r="I40" i="6"/>
  <c r="H40" i="6"/>
  <c r="G40" i="6"/>
  <c r="F40" i="6"/>
  <c r="E40" i="6"/>
  <c r="D40" i="6"/>
  <c r="C40" i="6"/>
  <c r="B40" i="6"/>
  <c r="J39" i="6"/>
  <c r="I39" i="6"/>
  <c r="H39" i="6"/>
  <c r="G39" i="6"/>
  <c r="F39" i="6"/>
  <c r="E39" i="6"/>
  <c r="D39" i="6"/>
  <c r="C39" i="6"/>
  <c r="B39" i="6"/>
  <c r="J38" i="6"/>
  <c r="I38" i="6"/>
  <c r="H38" i="6"/>
  <c r="G38" i="6"/>
  <c r="F38" i="6"/>
  <c r="E38" i="6"/>
  <c r="D38" i="6"/>
  <c r="C38" i="6"/>
  <c r="B38" i="6"/>
  <c r="J37" i="6"/>
  <c r="I37" i="6"/>
  <c r="H37" i="6"/>
  <c r="G37" i="6"/>
  <c r="F37" i="6"/>
  <c r="E37" i="6"/>
  <c r="D37" i="6"/>
  <c r="C37" i="6"/>
  <c r="B37" i="6"/>
  <c r="J36" i="6"/>
  <c r="I36" i="6"/>
  <c r="H36" i="6"/>
  <c r="G36" i="6"/>
  <c r="F36" i="6"/>
  <c r="E36" i="6"/>
  <c r="D36" i="6"/>
  <c r="C36" i="6"/>
  <c r="B36" i="6"/>
  <c r="J35" i="6"/>
  <c r="I35" i="6"/>
  <c r="H35" i="6"/>
  <c r="G35" i="6"/>
  <c r="F35" i="6"/>
  <c r="E35" i="6"/>
  <c r="D35" i="6"/>
  <c r="C35" i="6"/>
  <c r="B35" i="6"/>
  <c r="J34" i="6"/>
  <c r="I34" i="6"/>
  <c r="H34" i="6"/>
  <c r="G34" i="6"/>
  <c r="F34" i="6"/>
  <c r="E34" i="6"/>
  <c r="D34" i="6"/>
  <c r="C34" i="6"/>
  <c r="B34" i="6"/>
  <c r="J33" i="6"/>
  <c r="I33" i="6"/>
  <c r="H33" i="6"/>
  <c r="G33" i="6"/>
  <c r="F33" i="6"/>
  <c r="E33" i="6"/>
  <c r="D33" i="6"/>
  <c r="C33" i="6"/>
  <c r="B33" i="6"/>
  <c r="J32" i="6"/>
  <c r="I32" i="6"/>
  <c r="H32" i="6"/>
  <c r="G32" i="6"/>
  <c r="F32" i="6"/>
  <c r="E32" i="6"/>
  <c r="D32" i="6"/>
  <c r="C32" i="6"/>
  <c r="B32" i="6"/>
  <c r="J31" i="6"/>
  <c r="I31" i="6"/>
  <c r="H31" i="6"/>
  <c r="G31" i="6"/>
  <c r="F31" i="6"/>
  <c r="E31" i="6"/>
  <c r="D31" i="6"/>
  <c r="C31" i="6"/>
  <c r="B31" i="6"/>
  <c r="J30" i="6"/>
  <c r="I30" i="6"/>
  <c r="H30" i="6"/>
  <c r="G30" i="6"/>
  <c r="F30" i="6"/>
  <c r="E30" i="6"/>
  <c r="D30" i="6"/>
  <c r="C30" i="6"/>
  <c r="B30" i="6"/>
  <c r="J29" i="6"/>
  <c r="I29" i="6"/>
  <c r="H29" i="6"/>
  <c r="G29" i="6"/>
  <c r="F29" i="6"/>
  <c r="E29" i="6"/>
  <c r="D29" i="6"/>
  <c r="C29" i="6"/>
  <c r="B29" i="6"/>
  <c r="J28" i="6"/>
  <c r="I28" i="6"/>
  <c r="H28" i="6"/>
  <c r="G28" i="6"/>
  <c r="F28" i="6"/>
  <c r="E28" i="6"/>
  <c r="D28" i="6"/>
  <c r="C28" i="6"/>
  <c r="B28" i="6"/>
  <c r="J27" i="6"/>
  <c r="I27" i="6"/>
  <c r="H27" i="6"/>
  <c r="G27" i="6"/>
  <c r="F27" i="6"/>
  <c r="E27" i="6"/>
  <c r="D27" i="6"/>
  <c r="C27" i="6"/>
  <c r="B27" i="6"/>
  <c r="J26" i="6"/>
  <c r="I26" i="6"/>
  <c r="H26" i="6"/>
  <c r="G26" i="6"/>
  <c r="F26" i="6"/>
  <c r="E26" i="6"/>
  <c r="D26" i="6"/>
  <c r="C26" i="6"/>
  <c r="B26" i="6"/>
  <c r="J25" i="6"/>
  <c r="I25" i="6"/>
  <c r="H25" i="6"/>
  <c r="G25" i="6"/>
  <c r="F25" i="6"/>
  <c r="E25" i="6"/>
  <c r="D25" i="6"/>
  <c r="C25" i="6"/>
  <c r="B25" i="6"/>
  <c r="J24" i="6"/>
  <c r="I24" i="6"/>
  <c r="H24" i="6"/>
  <c r="G24" i="6"/>
  <c r="F24" i="6"/>
  <c r="E24" i="6"/>
  <c r="D24" i="6"/>
  <c r="C24" i="6"/>
  <c r="B24" i="6"/>
  <c r="J23" i="6"/>
  <c r="I23" i="6"/>
  <c r="H23" i="6"/>
  <c r="G23" i="6"/>
  <c r="F23" i="6"/>
  <c r="E23" i="6"/>
  <c r="D23" i="6"/>
  <c r="C23" i="6"/>
  <c r="B23" i="6"/>
  <c r="J22" i="6"/>
  <c r="I22" i="6"/>
  <c r="H22" i="6"/>
  <c r="G22" i="6"/>
  <c r="F22" i="6"/>
  <c r="E22" i="6"/>
  <c r="D22" i="6"/>
  <c r="C22" i="6"/>
  <c r="B22" i="6"/>
  <c r="J21" i="6"/>
  <c r="I21" i="6"/>
  <c r="H21" i="6"/>
  <c r="G21" i="6"/>
  <c r="F21" i="6"/>
  <c r="E21" i="6"/>
  <c r="D21" i="6"/>
  <c r="C21" i="6"/>
  <c r="B21" i="6"/>
  <c r="J20" i="6"/>
  <c r="I20" i="6"/>
  <c r="H20" i="6"/>
  <c r="G20" i="6"/>
  <c r="F20" i="6"/>
  <c r="E20" i="6"/>
  <c r="D20" i="6"/>
  <c r="C20" i="6"/>
  <c r="B20" i="6"/>
  <c r="J19" i="6"/>
  <c r="I19" i="6"/>
  <c r="H19" i="6"/>
  <c r="G19" i="6"/>
  <c r="F19" i="6"/>
  <c r="E19" i="6"/>
  <c r="D19" i="6"/>
  <c r="C19" i="6"/>
  <c r="B19" i="6"/>
  <c r="J18" i="6"/>
  <c r="I18" i="6"/>
  <c r="H18" i="6"/>
  <c r="G18" i="6"/>
  <c r="F18" i="6"/>
  <c r="E18" i="6"/>
  <c r="D18" i="6"/>
  <c r="C18" i="6"/>
  <c r="B18" i="6"/>
  <c r="J17" i="6"/>
  <c r="I17" i="6"/>
  <c r="H17" i="6"/>
  <c r="G17" i="6"/>
  <c r="F17" i="6"/>
  <c r="E17" i="6"/>
  <c r="D17" i="6"/>
  <c r="C17" i="6"/>
  <c r="B17" i="6"/>
  <c r="J16" i="6"/>
  <c r="I16" i="6"/>
  <c r="H16" i="6"/>
  <c r="G16" i="6"/>
  <c r="F16" i="6"/>
  <c r="E16" i="6"/>
  <c r="D16" i="6"/>
  <c r="C16" i="6"/>
  <c r="B16" i="6"/>
  <c r="J15" i="6"/>
  <c r="I15" i="6"/>
  <c r="H15" i="6"/>
  <c r="G15" i="6"/>
  <c r="F15" i="6"/>
  <c r="E15" i="6"/>
  <c r="D15" i="6"/>
  <c r="C15" i="6"/>
  <c r="B15" i="6"/>
  <c r="J14" i="6"/>
  <c r="I14" i="6"/>
  <c r="H14" i="6"/>
  <c r="G14" i="6"/>
  <c r="F14" i="6"/>
  <c r="E14" i="6"/>
  <c r="D14" i="6"/>
  <c r="C14" i="6"/>
  <c r="B14" i="6"/>
  <c r="J13" i="6"/>
  <c r="I13" i="6"/>
  <c r="H13" i="6"/>
  <c r="G13" i="6"/>
  <c r="F13" i="6"/>
  <c r="E13" i="6"/>
  <c r="D13" i="6"/>
  <c r="C13" i="6"/>
  <c r="B13" i="6"/>
  <c r="J12" i="6"/>
  <c r="I12" i="6"/>
  <c r="H12" i="6"/>
  <c r="G12" i="6"/>
  <c r="F12" i="6"/>
  <c r="E12" i="6"/>
  <c r="D12" i="6"/>
  <c r="C12" i="6"/>
  <c r="B12" i="6"/>
  <c r="J11" i="6"/>
  <c r="I11" i="6"/>
  <c r="H11" i="6"/>
  <c r="G11" i="6"/>
  <c r="F11" i="6"/>
  <c r="E11" i="6"/>
  <c r="D11" i="6"/>
  <c r="C11" i="6"/>
  <c r="B11" i="6"/>
  <c r="J10" i="6"/>
  <c r="I10" i="6"/>
  <c r="H10" i="6"/>
  <c r="G10" i="6"/>
  <c r="F10" i="6"/>
  <c r="E10" i="6"/>
  <c r="D10" i="6"/>
  <c r="C10" i="6"/>
  <c r="B10" i="6"/>
  <c r="J9" i="6"/>
  <c r="I9" i="6"/>
  <c r="H9" i="6"/>
  <c r="G9" i="6"/>
  <c r="F9" i="6"/>
  <c r="E9" i="6"/>
  <c r="D9" i="6"/>
  <c r="C9" i="6"/>
  <c r="B9" i="6"/>
  <c r="J8" i="6"/>
  <c r="I8" i="6"/>
  <c r="H8" i="6"/>
  <c r="G8" i="6"/>
  <c r="F8" i="6"/>
  <c r="E8" i="6"/>
  <c r="D8" i="6"/>
  <c r="C8" i="6"/>
  <c r="B8" i="6"/>
  <c r="J7" i="6"/>
  <c r="I7" i="6"/>
  <c r="H7" i="6"/>
  <c r="G7" i="6"/>
  <c r="F7" i="6"/>
  <c r="E7" i="6"/>
  <c r="D7" i="6"/>
  <c r="C7" i="6"/>
  <c r="B7" i="6"/>
  <c r="J6" i="6"/>
  <c r="I6" i="6"/>
  <c r="H6" i="6"/>
  <c r="G6" i="6"/>
  <c r="F6" i="6"/>
  <c r="E6" i="6"/>
  <c r="D6" i="6"/>
  <c r="C6" i="6"/>
  <c r="B6" i="6"/>
  <c r="J5" i="6"/>
  <c r="I5" i="6"/>
  <c r="H5" i="6"/>
  <c r="G5" i="6"/>
  <c r="F5" i="6"/>
  <c r="E5" i="6"/>
  <c r="D5" i="6"/>
  <c r="C5" i="6"/>
  <c r="B5" i="6"/>
  <c r="J4" i="6"/>
  <c r="I4" i="6"/>
  <c r="H4" i="6"/>
  <c r="G4" i="6"/>
  <c r="F4" i="6"/>
  <c r="E4" i="6"/>
  <c r="D4" i="6"/>
  <c r="C4" i="6"/>
  <c r="B4" i="6"/>
  <c r="J3" i="6"/>
  <c r="I3" i="6"/>
  <c r="H3" i="6"/>
  <c r="G3" i="6"/>
  <c r="F3" i="6"/>
  <c r="E3" i="6"/>
  <c r="D3" i="6"/>
  <c r="C3" i="6"/>
  <c r="B3" i="6"/>
  <c r="E7" i="4"/>
  <c r="B8" i="4"/>
  <c r="H9" i="3"/>
  <c r="F9" i="3"/>
  <c r="B8" i="3"/>
  <c r="I12" i="2"/>
  <c r="G12" i="2"/>
  <c r="I10" i="2"/>
  <c r="G10" i="2"/>
  <c r="B9" i="2"/>
  <c r="B8" i="2"/>
  <c r="C106" i="5"/>
  <c r="G100" i="5"/>
  <c r="C99" i="5"/>
  <c r="F97" i="5"/>
  <c r="C96" i="5"/>
  <c r="F94" i="5"/>
  <c r="C93" i="5"/>
  <c r="E91" i="5"/>
  <c r="H89" i="5"/>
  <c r="E88" i="5"/>
  <c r="H86" i="5"/>
  <c r="E85" i="5"/>
  <c r="H83" i="5"/>
  <c r="E82" i="5"/>
  <c r="G80" i="5"/>
  <c r="G77" i="5"/>
  <c r="G74" i="5"/>
  <c r="G71" i="5"/>
  <c r="C70" i="5"/>
  <c r="F68" i="5"/>
  <c r="C67" i="5"/>
  <c r="F65" i="5"/>
  <c r="C64" i="5"/>
  <c r="F62" i="5"/>
  <c r="C61" i="5"/>
  <c r="E59" i="5"/>
  <c r="H57" i="5"/>
  <c r="E56" i="5"/>
  <c r="H54" i="5"/>
  <c r="E53" i="5"/>
  <c r="H51" i="5"/>
  <c r="E50" i="5"/>
  <c r="G48" i="5"/>
  <c r="G45" i="5"/>
  <c r="G42" i="5"/>
  <c r="G39" i="5"/>
  <c r="C38" i="5"/>
  <c r="F36" i="5"/>
  <c r="C35" i="5"/>
  <c r="F33" i="5"/>
  <c r="C32" i="5"/>
  <c r="F30" i="5"/>
  <c r="C29" i="5"/>
  <c r="E27" i="5"/>
  <c r="H25" i="5"/>
  <c r="E24" i="5"/>
  <c r="G23" i="5"/>
  <c r="H22" i="5"/>
  <c r="C22" i="5"/>
  <c r="E21" i="5"/>
  <c r="C20" i="5"/>
  <c r="H19" i="5"/>
  <c r="C19" i="5"/>
  <c r="G18" i="5"/>
  <c r="E18" i="5"/>
  <c r="C17" i="5"/>
  <c r="G16" i="5"/>
  <c r="C16" i="5"/>
  <c r="G15" i="5"/>
  <c r="C14" i="5"/>
  <c r="H13" i="5"/>
  <c r="G13" i="5"/>
  <c r="C13" i="5"/>
  <c r="C11" i="5"/>
  <c r="H10" i="5"/>
  <c r="G10" i="5"/>
  <c r="C8" i="5"/>
  <c r="H7" i="5"/>
  <c r="G7" i="5"/>
  <c r="C6" i="5"/>
  <c r="C5" i="5"/>
  <c r="G4" i="5"/>
  <c r="F4" i="5"/>
  <c r="H2" i="5"/>
  <c r="H101" i="5" s="1"/>
  <c r="G2" i="5"/>
  <c r="G104" i="5" s="1"/>
  <c r="F2" i="5"/>
  <c r="F112" i="5" s="1"/>
  <c r="E2" i="5"/>
  <c r="E113" i="5" s="1"/>
  <c r="D2" i="5"/>
  <c r="D103" i="5" s="1"/>
  <c r="C2" i="5"/>
  <c r="C102" i="5" s="1"/>
  <c r="D19" i="7" l="1"/>
  <c r="E19" i="7" s="1"/>
  <c r="C19" i="7"/>
  <c r="E16" i="7"/>
  <c r="E12" i="7"/>
  <c r="D47" i="5"/>
  <c r="F102" i="5"/>
  <c r="D104" i="5"/>
  <c r="H107" i="5"/>
  <c r="F109" i="5"/>
  <c r="E111" i="5"/>
  <c r="D113" i="5"/>
  <c r="H114" i="5"/>
  <c r="D44" i="5"/>
  <c r="E15" i="5"/>
  <c r="F18" i="5"/>
  <c r="F21" i="5"/>
  <c r="C23" i="5"/>
  <c r="F24" i="5"/>
  <c r="C26" i="5"/>
  <c r="G27" i="5"/>
  <c r="D29" i="5"/>
  <c r="G30" i="5"/>
  <c r="D32" i="5"/>
  <c r="G33" i="5"/>
  <c r="D35" i="5"/>
  <c r="G36" i="5"/>
  <c r="E38" i="5"/>
  <c r="H39" i="5"/>
  <c r="E41" i="5"/>
  <c r="H42" i="5"/>
  <c r="E44" i="5"/>
  <c r="H45" i="5"/>
  <c r="E47" i="5"/>
  <c r="C49" i="5"/>
  <c r="F50" i="5"/>
  <c r="C52" i="5"/>
  <c r="F53" i="5"/>
  <c r="C55" i="5"/>
  <c r="F56" i="5"/>
  <c r="C58" i="5"/>
  <c r="G59" i="5"/>
  <c r="D61" i="5"/>
  <c r="G62" i="5"/>
  <c r="D64" i="5"/>
  <c r="G65" i="5"/>
  <c r="D67" i="5"/>
  <c r="G68" i="5"/>
  <c r="E70" i="5"/>
  <c r="H71" i="5"/>
  <c r="E73" i="5"/>
  <c r="H74" i="5"/>
  <c r="E76" i="5"/>
  <c r="H77" i="5"/>
  <c r="E79" i="5"/>
  <c r="C81" i="5"/>
  <c r="F82" i="5"/>
  <c r="C84" i="5"/>
  <c r="F85" i="5"/>
  <c r="C87" i="5"/>
  <c r="F88" i="5"/>
  <c r="C90" i="5"/>
  <c r="G91" i="5"/>
  <c r="D93" i="5"/>
  <c r="G94" i="5"/>
  <c r="D96" i="5"/>
  <c r="G97" i="5"/>
  <c r="D99" i="5"/>
  <c r="C101" i="5"/>
  <c r="G102" i="5"/>
  <c r="F104" i="5"/>
  <c r="E106" i="5"/>
  <c r="C108" i="5"/>
  <c r="H109" i="5"/>
  <c r="G111" i="5"/>
  <c r="D115" i="5"/>
  <c r="D73" i="5"/>
  <c r="E116" i="5"/>
  <c r="E112" i="5"/>
  <c r="E108" i="5"/>
  <c r="E104" i="5"/>
  <c r="E100" i="5"/>
  <c r="E117" i="5"/>
  <c r="F9" i="5"/>
  <c r="D20" i="5"/>
  <c r="G21" i="5"/>
  <c r="D23" i="5"/>
  <c r="G24" i="5"/>
  <c r="E26" i="5"/>
  <c r="H27" i="5"/>
  <c r="E29" i="5"/>
  <c r="H30" i="5"/>
  <c r="E32" i="5"/>
  <c r="H33" i="5"/>
  <c r="E35" i="5"/>
  <c r="C37" i="5"/>
  <c r="F38" i="5"/>
  <c r="C40" i="5"/>
  <c r="F41" i="5"/>
  <c r="C43" i="5"/>
  <c r="F44" i="5"/>
  <c r="C46" i="5"/>
  <c r="G47" i="5"/>
  <c r="D49" i="5"/>
  <c r="G50" i="5"/>
  <c r="D52" i="5"/>
  <c r="G53" i="5"/>
  <c r="D55" i="5"/>
  <c r="G56" i="5"/>
  <c r="E58" i="5"/>
  <c r="H59" i="5"/>
  <c r="E61" i="5"/>
  <c r="H62" i="5"/>
  <c r="E64" i="5"/>
  <c r="H65" i="5"/>
  <c r="E67" i="5"/>
  <c r="C69" i="5"/>
  <c r="F70" i="5"/>
  <c r="C72" i="5"/>
  <c r="F73" i="5"/>
  <c r="C75" i="5"/>
  <c r="F76" i="5"/>
  <c r="C78" i="5"/>
  <c r="G79" i="5"/>
  <c r="D81" i="5"/>
  <c r="G82" i="5"/>
  <c r="D84" i="5"/>
  <c r="G85" i="5"/>
  <c r="D87" i="5"/>
  <c r="G88" i="5"/>
  <c r="E90" i="5"/>
  <c r="H91" i="5"/>
  <c r="E93" i="5"/>
  <c r="H94" i="5"/>
  <c r="E96" i="5"/>
  <c r="H97" i="5"/>
  <c r="E99" i="5"/>
  <c r="D101" i="5"/>
  <c r="H102" i="5"/>
  <c r="F106" i="5"/>
  <c r="D108" i="5"/>
  <c r="C110" i="5"/>
  <c r="H111" i="5"/>
  <c r="F113" i="5"/>
  <c r="E115" i="5"/>
  <c r="D15" i="5"/>
  <c r="D41" i="5"/>
  <c r="F6" i="5"/>
  <c r="F12" i="5"/>
  <c r="D17" i="5"/>
  <c r="G117" i="5"/>
  <c r="G113" i="5"/>
  <c r="G109" i="5"/>
  <c r="G105" i="5"/>
  <c r="G101" i="5"/>
  <c r="G116" i="5"/>
  <c r="D5" i="5"/>
  <c r="G6" i="5"/>
  <c r="D8" i="5"/>
  <c r="G9" i="5"/>
  <c r="D11" i="5"/>
  <c r="G12" i="5"/>
  <c r="E14" i="5"/>
  <c r="H15" i="5"/>
  <c r="E17" i="5"/>
  <c r="H18" i="5"/>
  <c r="E20" i="5"/>
  <c r="H21" i="5"/>
  <c r="E23" i="5"/>
  <c r="C25" i="5"/>
  <c r="F26" i="5"/>
  <c r="C28" i="5"/>
  <c r="F29" i="5"/>
  <c r="C31" i="5"/>
  <c r="F32" i="5"/>
  <c r="C34" i="5"/>
  <c r="G35" i="5"/>
  <c r="D37" i="5"/>
  <c r="G38" i="5"/>
  <c r="D40" i="5"/>
  <c r="G41" i="5"/>
  <c r="D43" i="5"/>
  <c r="G44" i="5"/>
  <c r="E46" i="5"/>
  <c r="H47" i="5"/>
  <c r="E49" i="5"/>
  <c r="H50" i="5"/>
  <c r="E52" i="5"/>
  <c r="H53" i="5"/>
  <c r="E55" i="5"/>
  <c r="C57" i="5"/>
  <c r="F58" i="5"/>
  <c r="C60" i="5"/>
  <c r="F61" i="5"/>
  <c r="C63" i="5"/>
  <c r="F64" i="5"/>
  <c r="C66" i="5"/>
  <c r="G67" i="5"/>
  <c r="D69" i="5"/>
  <c r="G70" i="5"/>
  <c r="D72" i="5"/>
  <c r="G73" i="5"/>
  <c r="D75" i="5"/>
  <c r="G76" i="5"/>
  <c r="E78" i="5"/>
  <c r="H79" i="5"/>
  <c r="E81" i="5"/>
  <c r="H82" i="5"/>
  <c r="E84" i="5"/>
  <c r="H85" i="5"/>
  <c r="E87" i="5"/>
  <c r="C89" i="5"/>
  <c r="F90" i="5"/>
  <c r="C92" i="5"/>
  <c r="F93" i="5"/>
  <c r="C95" i="5"/>
  <c r="F96" i="5"/>
  <c r="C98" i="5"/>
  <c r="G99" i="5"/>
  <c r="E101" i="5"/>
  <c r="C105" i="5"/>
  <c r="G106" i="5"/>
  <c r="F108" i="5"/>
  <c r="E110" i="5"/>
  <c r="C112" i="5"/>
  <c r="H113" i="5"/>
  <c r="G115" i="5"/>
  <c r="D117" i="5"/>
  <c r="D114" i="5"/>
  <c r="D110" i="5"/>
  <c r="D106" i="5"/>
  <c r="D102" i="5"/>
  <c r="D98" i="5"/>
  <c r="D94" i="5"/>
  <c r="D90" i="5"/>
  <c r="D86" i="5"/>
  <c r="D82" i="5"/>
  <c r="D78" i="5"/>
  <c r="D74" i="5"/>
  <c r="D70" i="5"/>
  <c r="D66" i="5"/>
  <c r="D62" i="5"/>
  <c r="D58" i="5"/>
  <c r="D54" i="5"/>
  <c r="D50" i="5"/>
  <c r="D46" i="5"/>
  <c r="D42" i="5"/>
  <c r="D38" i="5"/>
  <c r="D34" i="5"/>
  <c r="D30" i="5"/>
  <c r="D26" i="5"/>
  <c r="D22" i="5"/>
  <c r="D18" i="5"/>
  <c r="D14" i="5"/>
  <c r="D10" i="5"/>
  <c r="D6" i="5"/>
  <c r="D79" i="5"/>
  <c r="E12" i="5"/>
  <c r="H6" i="5"/>
  <c r="D25" i="5"/>
  <c r="G26" i="5"/>
  <c r="D28" i="5"/>
  <c r="G29" i="5"/>
  <c r="D31" i="5"/>
  <c r="G32" i="5"/>
  <c r="E34" i="5"/>
  <c r="H35" i="5"/>
  <c r="E37" i="5"/>
  <c r="H38" i="5"/>
  <c r="E40" i="5"/>
  <c r="H41" i="5"/>
  <c r="E43" i="5"/>
  <c r="C45" i="5"/>
  <c r="F46" i="5"/>
  <c r="C48" i="5"/>
  <c r="F49" i="5"/>
  <c r="C51" i="5"/>
  <c r="F52" i="5"/>
  <c r="C54" i="5"/>
  <c r="G55" i="5"/>
  <c r="D57" i="5"/>
  <c r="G58" i="5"/>
  <c r="D60" i="5"/>
  <c r="G61" i="5"/>
  <c r="D63" i="5"/>
  <c r="G64" i="5"/>
  <c r="E66" i="5"/>
  <c r="H67" i="5"/>
  <c r="E69" i="5"/>
  <c r="H70" i="5"/>
  <c r="E72" i="5"/>
  <c r="H73" i="5"/>
  <c r="E75" i="5"/>
  <c r="C77" i="5"/>
  <c r="F78" i="5"/>
  <c r="C80" i="5"/>
  <c r="F81" i="5"/>
  <c r="C83" i="5"/>
  <c r="F84" i="5"/>
  <c r="C86" i="5"/>
  <c r="G87" i="5"/>
  <c r="D89" i="5"/>
  <c r="G90" i="5"/>
  <c r="D92" i="5"/>
  <c r="G93" i="5"/>
  <c r="D95" i="5"/>
  <c r="G96" i="5"/>
  <c r="E98" i="5"/>
  <c r="H99" i="5"/>
  <c r="F101" i="5"/>
  <c r="E103" i="5"/>
  <c r="D105" i="5"/>
  <c r="H106" i="5"/>
  <c r="G108" i="5"/>
  <c r="F110" i="5"/>
  <c r="D112" i="5"/>
  <c r="C114" i="5"/>
  <c r="H115" i="5"/>
  <c r="E9" i="5"/>
  <c r="H9" i="5"/>
  <c r="C4" i="5"/>
  <c r="F5" i="5"/>
  <c r="C7" i="5"/>
  <c r="F8" i="5"/>
  <c r="C10" i="5"/>
  <c r="G11" i="5"/>
  <c r="D13" i="5"/>
  <c r="G14" i="5"/>
  <c r="D16" i="5"/>
  <c r="G17" i="5"/>
  <c r="D19" i="5"/>
  <c r="G20" i="5"/>
  <c r="E22" i="5"/>
  <c r="H23" i="5"/>
  <c r="E25" i="5"/>
  <c r="H26" i="5"/>
  <c r="E28" i="5"/>
  <c r="H29" i="5"/>
  <c r="E31" i="5"/>
  <c r="C33" i="5"/>
  <c r="F34" i="5"/>
  <c r="C36" i="5"/>
  <c r="F37" i="5"/>
  <c r="C39" i="5"/>
  <c r="F40" i="5"/>
  <c r="C42" i="5"/>
  <c r="G43" i="5"/>
  <c r="D45" i="5"/>
  <c r="G46" i="5"/>
  <c r="D48" i="5"/>
  <c r="G49" i="5"/>
  <c r="D51" i="5"/>
  <c r="G52" i="5"/>
  <c r="E54" i="5"/>
  <c r="H55" i="5"/>
  <c r="E57" i="5"/>
  <c r="H58" i="5"/>
  <c r="E60" i="5"/>
  <c r="H61" i="5"/>
  <c r="E63" i="5"/>
  <c r="C65" i="5"/>
  <c r="F66" i="5"/>
  <c r="C68" i="5"/>
  <c r="F69" i="5"/>
  <c r="C71" i="5"/>
  <c r="F72" i="5"/>
  <c r="C74" i="5"/>
  <c r="G75" i="5"/>
  <c r="D77" i="5"/>
  <c r="G78" i="5"/>
  <c r="D80" i="5"/>
  <c r="G81" i="5"/>
  <c r="D83" i="5"/>
  <c r="G84" i="5"/>
  <c r="E86" i="5"/>
  <c r="H87" i="5"/>
  <c r="E89" i="5"/>
  <c r="H90" i="5"/>
  <c r="E92" i="5"/>
  <c r="H93" i="5"/>
  <c r="E95" i="5"/>
  <c r="C97" i="5"/>
  <c r="F98" i="5"/>
  <c r="C100" i="5"/>
  <c r="G103" i="5"/>
  <c r="E105" i="5"/>
  <c r="D107" i="5"/>
  <c r="C109" i="5"/>
  <c r="G110" i="5"/>
  <c r="E114" i="5"/>
  <c r="C116" i="5"/>
  <c r="D12" i="5"/>
  <c r="F117" i="5"/>
  <c r="F115" i="5"/>
  <c r="F111" i="5"/>
  <c r="F107" i="5"/>
  <c r="F103" i="5"/>
  <c r="F99" i="5"/>
  <c r="F95" i="5"/>
  <c r="F91" i="5"/>
  <c r="F87" i="5"/>
  <c r="F83" i="5"/>
  <c r="F79" i="5"/>
  <c r="F75" i="5"/>
  <c r="F71" i="5"/>
  <c r="F67" i="5"/>
  <c r="F63" i="5"/>
  <c r="F59" i="5"/>
  <c r="F55" i="5"/>
  <c r="F51" i="5"/>
  <c r="F47" i="5"/>
  <c r="F43" i="5"/>
  <c r="F39" i="5"/>
  <c r="F35" i="5"/>
  <c r="F31" i="5"/>
  <c r="F27" i="5"/>
  <c r="F23" i="5"/>
  <c r="F19" i="5"/>
  <c r="F15" i="5"/>
  <c r="F11" i="5"/>
  <c r="F7" i="5"/>
  <c r="H117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H52" i="5"/>
  <c r="H48" i="5"/>
  <c r="H44" i="5"/>
  <c r="H40" i="5"/>
  <c r="H36" i="5"/>
  <c r="H32" i="5"/>
  <c r="H28" i="5"/>
  <c r="H24" i="5"/>
  <c r="H20" i="5"/>
  <c r="H16" i="5"/>
  <c r="H12" i="5"/>
  <c r="H8" i="5"/>
  <c r="H4" i="5"/>
  <c r="E5" i="5"/>
  <c r="E8" i="5"/>
  <c r="E11" i="5"/>
  <c r="F17" i="5"/>
  <c r="F20" i="5"/>
  <c r="D4" i="5"/>
  <c r="G5" i="5"/>
  <c r="D7" i="5"/>
  <c r="G8" i="5"/>
  <c r="E10" i="5"/>
  <c r="H11" i="5"/>
  <c r="E13" i="5"/>
  <c r="H14" i="5"/>
  <c r="E16" i="5"/>
  <c r="H17" i="5"/>
  <c r="E19" i="5"/>
  <c r="C21" i="5"/>
  <c r="F22" i="5"/>
  <c r="C24" i="5"/>
  <c r="F25" i="5"/>
  <c r="C27" i="5"/>
  <c r="F28" i="5"/>
  <c r="C30" i="5"/>
  <c r="G31" i="5"/>
  <c r="D33" i="5"/>
  <c r="G34" i="5"/>
  <c r="D36" i="5"/>
  <c r="G37" i="5"/>
  <c r="D39" i="5"/>
  <c r="G40" i="5"/>
  <c r="E42" i="5"/>
  <c r="H43" i="5"/>
  <c r="E45" i="5"/>
  <c r="H46" i="5"/>
  <c r="E48" i="5"/>
  <c r="H49" i="5"/>
  <c r="E51" i="5"/>
  <c r="C53" i="5"/>
  <c r="F54" i="5"/>
  <c r="C56" i="5"/>
  <c r="F57" i="5"/>
  <c r="C59" i="5"/>
  <c r="F60" i="5"/>
  <c r="C62" i="5"/>
  <c r="G63" i="5"/>
  <c r="D65" i="5"/>
  <c r="G66" i="5"/>
  <c r="D68" i="5"/>
  <c r="G69" i="5"/>
  <c r="D71" i="5"/>
  <c r="G72" i="5"/>
  <c r="E74" i="5"/>
  <c r="H75" i="5"/>
  <c r="E77" i="5"/>
  <c r="H78" i="5"/>
  <c r="E80" i="5"/>
  <c r="H81" i="5"/>
  <c r="E83" i="5"/>
  <c r="C85" i="5"/>
  <c r="F86" i="5"/>
  <c r="C88" i="5"/>
  <c r="F89" i="5"/>
  <c r="C91" i="5"/>
  <c r="F92" i="5"/>
  <c r="C94" i="5"/>
  <c r="G95" i="5"/>
  <c r="D97" i="5"/>
  <c r="G98" i="5"/>
  <c r="D100" i="5"/>
  <c r="H103" i="5"/>
  <c r="F105" i="5"/>
  <c r="E107" i="5"/>
  <c r="D109" i="5"/>
  <c r="H110" i="5"/>
  <c r="G112" i="5"/>
  <c r="F114" i="5"/>
  <c r="D116" i="5"/>
  <c r="D9" i="5"/>
  <c r="D76" i="5"/>
  <c r="E6" i="5"/>
  <c r="F14" i="5"/>
  <c r="C115" i="5"/>
  <c r="C111" i="5"/>
  <c r="C107" i="5"/>
  <c r="C103" i="5"/>
  <c r="C117" i="5"/>
  <c r="E4" i="5"/>
  <c r="H5" i="5"/>
  <c r="E7" i="5"/>
  <c r="C9" i="5"/>
  <c r="F10" i="5"/>
  <c r="C12" i="5"/>
  <c r="F13" i="5"/>
  <c r="C15" i="5"/>
  <c r="F16" i="5"/>
  <c r="C18" i="5"/>
  <c r="G19" i="5"/>
  <c r="D21" i="5"/>
  <c r="G22" i="5"/>
  <c r="D24" i="5"/>
  <c r="G25" i="5"/>
  <c r="D27" i="5"/>
  <c r="G28" i="5"/>
  <c r="E30" i="5"/>
  <c r="H31" i="5"/>
  <c r="E33" i="5"/>
  <c r="H34" i="5"/>
  <c r="E36" i="5"/>
  <c r="H37" i="5"/>
  <c r="E39" i="5"/>
  <c r="C41" i="5"/>
  <c r="F42" i="5"/>
  <c r="C44" i="5"/>
  <c r="F45" i="5"/>
  <c r="C47" i="5"/>
  <c r="F48" i="5"/>
  <c r="C50" i="5"/>
  <c r="G51" i="5"/>
  <c r="D53" i="5"/>
  <c r="G54" i="5"/>
  <c r="D56" i="5"/>
  <c r="G57" i="5"/>
  <c r="D59" i="5"/>
  <c r="G60" i="5"/>
  <c r="E62" i="5"/>
  <c r="H63" i="5"/>
  <c r="E65" i="5"/>
  <c r="H66" i="5"/>
  <c r="E68" i="5"/>
  <c r="H69" i="5"/>
  <c r="E71" i="5"/>
  <c r="C73" i="5"/>
  <c r="F74" i="5"/>
  <c r="C76" i="5"/>
  <c r="F77" i="5"/>
  <c r="C79" i="5"/>
  <c r="F80" i="5"/>
  <c r="C82" i="5"/>
  <c r="G83" i="5"/>
  <c r="D85" i="5"/>
  <c r="G86" i="5"/>
  <c r="D88" i="5"/>
  <c r="G89" i="5"/>
  <c r="D91" i="5"/>
  <c r="G92" i="5"/>
  <c r="E94" i="5"/>
  <c r="H95" i="5"/>
  <c r="E97" i="5"/>
  <c r="H98" i="5"/>
  <c r="F100" i="5"/>
  <c r="E102" i="5"/>
  <c r="C104" i="5"/>
  <c r="H105" i="5"/>
  <c r="G107" i="5"/>
  <c r="E109" i="5"/>
  <c r="D111" i="5"/>
  <c r="C113" i="5"/>
  <c r="G114" i="5"/>
  <c r="F116" i="5"/>
</calcChain>
</file>

<file path=xl/sharedStrings.xml><?xml version="1.0" encoding="utf-8"?>
<sst xmlns="http://schemas.openxmlformats.org/spreadsheetml/2006/main" count="76" uniqueCount="41">
  <si>
    <t>α(2)</t>
  </si>
  <si>
    <t>df</t>
  </si>
  <si>
    <t>α(1)</t>
  </si>
  <si>
    <t>n</t>
  </si>
  <si>
    <t>p</t>
  </si>
  <si>
    <t>p=27/150</t>
  </si>
  <si>
    <t>1-p</t>
  </si>
  <si>
    <t>(1-p)= 1-0,18=0,82</t>
  </si>
  <si>
    <t>nxp&gt;5</t>
  </si>
  <si>
    <t>nx(1-p)&gt;5</t>
  </si>
  <si>
    <t>Raccolto medio di un certo frutto nelle aziende operanti nella regione abruzzo</t>
  </si>
  <si>
    <t>18 imprese agricole</t>
  </si>
  <si>
    <t>raccolto medio= 24,7 qli</t>
  </si>
  <si>
    <t>s2= 45,12</t>
  </si>
  <si>
    <t>media</t>
  </si>
  <si>
    <t>s</t>
  </si>
  <si>
    <t>t</t>
  </si>
  <si>
    <t>Ho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</si>
  <si>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=28 qli</t>
    </r>
  </si>
  <si>
    <t>H1</t>
  </si>
  <si>
    <r>
      <rPr>
        <sz val="11"/>
        <color theme="1"/>
        <rFont val="Calibri"/>
        <family val="2"/>
      </rPr>
      <t>µ≠</t>
    </r>
    <r>
      <rPr>
        <sz val="11"/>
        <color theme="1"/>
        <rFont val="Calibri"/>
        <family val="2"/>
        <scheme val="minor"/>
      </rPr>
      <t>28 qli</t>
    </r>
  </si>
  <si>
    <t>-2,90</t>
  </si>
  <si>
    <t>+2,90</t>
  </si>
  <si>
    <t>Liv. Prob. α</t>
  </si>
  <si>
    <t>Alpha</t>
  </si>
  <si>
    <t xml:space="preserve">Beta </t>
  </si>
  <si>
    <t>Gamma</t>
  </si>
  <si>
    <t>&lt;-20</t>
  </si>
  <si>
    <t>20&lt;x&lt;40</t>
  </si>
  <si>
    <t>&gt;40</t>
  </si>
  <si>
    <t>Misurare l'associazione tra fertilizzante e crescita</t>
  </si>
  <si>
    <t>Chi2</t>
  </si>
  <si>
    <t>nij</t>
  </si>
  <si>
    <t>n'ij</t>
  </si>
  <si>
    <t>V=</t>
  </si>
  <si>
    <t>Chi2 max=</t>
  </si>
  <si>
    <t>gdl=(r-1)x(c-1)</t>
  </si>
  <si>
    <t>Si vuole trovare la  % di individui nella popolazione intollerante al lattosio</t>
  </si>
  <si>
    <t>Viene effettuata un'analisi su un campione di 150 individui, di cui risultano intolleranti 27.</t>
  </si>
  <si>
    <t>Si stimi, ad un livello di fiducia del 95%, la proporzione di individui intolleranti.</t>
  </si>
  <si>
    <t>se volessimo un risultato con un errore massimo di 4 punti percentuali, quale numerosità campionaria minima dovremmo utilizzare, sempre utilizzando un livello di fiducia del 95%?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</si>
</sst>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9" fontId="0" fillId="0" borderId="0" xfId="0" applyNumberFormat="1"/>
    <xf numFmtId="0" fontId="0" fillId="0" borderId="0" xfId="0" quotePrefix="1"/>
    <xf numFmtId="0" fontId="0" fillId="2" borderId="0" xfId="0" applyFill="1"/>
    <xf numFmtId="0" fontId="0" fillId="3" borderId="0" xfId="0" applyFill="1"/>
    <xf numFmtId="165" fontId="0" fillId="0" borderId="0" xfId="0" applyNumberFormat="1"/>
    <xf numFmtId="166" fontId="0" fillId="0" borderId="0" xfId="0" applyNumberFormat="1"/>
    <xf numFmtId="0" fontId="2" fillId="4" borderId="0" xfId="0" applyFont="1" applyFill="1"/>
    <xf numFmtId="0" fontId="1" fillId="4" borderId="0" xfId="0" applyFont="1" applyFill="1"/>
    <xf numFmtId="0" fontId="2" fillId="5" borderId="0" xfId="0" applyFont="1" applyFill="1"/>
    <xf numFmtId="0" fontId="1" fillId="5" borderId="0" xfId="0" applyFont="1" applyFill="1"/>
    <xf numFmtId="2" fontId="1" fillId="4" borderId="0" xfId="0" applyNumberFormat="1" applyFont="1" applyFill="1"/>
    <xf numFmtId="2" fontId="1" fillId="5" borderId="0" xfId="0" applyNumberFormat="1" applyFont="1" applyFill="1"/>
    <xf numFmtId="166" fontId="0" fillId="6" borderId="0" xfId="0" applyNumberFormat="1" applyFill="1"/>
    <xf numFmtId="2" fontId="0" fillId="7" borderId="0" xfId="0" applyNumberFormat="1" applyFill="1"/>
    <xf numFmtId="0" fontId="0" fillId="0" borderId="0" xfId="0" quotePrefix="1" applyAlignment="1">
      <alignment horizontal="right"/>
    </xf>
    <xf numFmtId="0" fontId="0" fillId="7" borderId="0" xfId="0" applyFill="1"/>
    <xf numFmtId="0" fontId="1" fillId="7" borderId="0" xfId="0" applyFont="1" applyFill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0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1" fillId="7" borderId="0" xfId="0" applyNumberFormat="1" applyFont="1" applyFill="1"/>
    <xf numFmtId="0" fontId="0" fillId="0" borderId="0" xfId="0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7.png"/><Relationship Id="rId2" Type="http://schemas.openxmlformats.org/officeDocument/2006/relationships/customXml" Target="../ink/ink3.xml"/><Relationship Id="rId1" Type="http://schemas.openxmlformats.org/officeDocument/2006/relationships/image" Target="../media/image5.emf"/><Relationship Id="rId6" Type="http://schemas.openxmlformats.org/officeDocument/2006/relationships/customXml" Target="../ink/ink5.xml"/><Relationship Id="rId5" Type="http://schemas.openxmlformats.org/officeDocument/2006/relationships/image" Target="../media/image6.png"/><Relationship Id="rId4" Type="http://schemas.openxmlformats.org/officeDocument/2006/relationships/customXml" Target="../ink/ink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ustomXml" Target="../ink/ink6.xml"/><Relationship Id="rId7" Type="http://schemas.openxmlformats.org/officeDocument/2006/relationships/customXml" Target="../ink/ink8.xml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2.png"/><Relationship Id="rId5" Type="http://schemas.openxmlformats.org/officeDocument/2006/relationships/customXml" Target="../ink/ink7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436881</xdr:colOff>
      <xdr:row>4</xdr:row>
      <xdr:rowOff>30480</xdr:rowOff>
    </xdr:from>
    <xdr:to>
      <xdr:col>13</xdr:col>
      <xdr:colOff>5081</xdr:colOff>
      <xdr:row>6</xdr:row>
      <xdr:rowOff>107719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717FF79-3A50-4BE5-999D-DA494885B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9521" y="762000"/>
          <a:ext cx="2616200" cy="442999"/>
        </a:xfrm>
        <a:prstGeom prst="rect">
          <a:avLst/>
        </a:prstGeom>
      </xdr:spPr>
    </xdr:pic>
    <xdr:clientData/>
  </xdr:twoCellAnchor>
  <xdr:oneCellAnchor>
    <xdr:from>
      <xdr:col>7</xdr:col>
      <xdr:colOff>220980</xdr:colOff>
      <xdr:row>9</xdr:row>
      <xdr:rowOff>5080</xdr:rowOff>
    </xdr:from>
    <xdr:ext cx="118494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A9D02918-043F-4D91-9AA7-55BD464DD6B7}"/>
                </a:ext>
              </a:extLst>
            </xdr:cNvPr>
            <xdr:cNvSpPr txBox="1"/>
          </xdr:nvSpPr>
          <xdr:spPr>
            <a:xfrm>
              <a:off x="4224020" y="165100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it-IT" sz="1100">
                <a:ea typeface="Cambria Math" panose="02040503050406030204" pitchFamily="18" charset="0"/>
              </a:endParaRPr>
            </a:p>
          </xdr:txBody>
        </xdr:sp>
      </mc:Choice>
      <mc:Fallback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A9D02918-043F-4D91-9AA7-55BD464DD6B7}"/>
                </a:ext>
              </a:extLst>
            </xdr:cNvPr>
            <xdr:cNvSpPr txBox="1"/>
          </xdr:nvSpPr>
          <xdr:spPr>
            <a:xfrm>
              <a:off x="4224020" y="1651000"/>
              <a:ext cx="1184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</a:t>
              </a:r>
              <a:endParaRPr lang="it-IT" sz="11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172440</xdr:colOff>
      <xdr:row>0</xdr:row>
      <xdr:rowOff>55800</xdr:rowOff>
    </xdr:from>
    <xdr:to>
      <xdr:col>0</xdr:col>
      <xdr:colOff>172800</xdr:colOff>
      <xdr:row>0</xdr:row>
      <xdr:rowOff>56160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5" name="Input penna 4">
              <a:extLst>
                <a:ext uri="{FF2B5EF4-FFF2-40B4-BE49-F238E27FC236}">
                  <a16:creationId xmlns:a16="http://schemas.microsoft.com/office/drawing/2014/main" id="{A287909D-B506-480F-B536-F146A4589A74}"/>
                </a:ext>
              </a:extLst>
            </xdr14:cNvPr>
            <xdr14:cNvContentPartPr/>
          </xdr14:nvContentPartPr>
          <xdr14:nvPr macro=""/>
          <xdr14:xfrm>
            <a:off x="172440" y="55800"/>
            <a:ext cx="360" cy="360"/>
          </xdr14:xfrm>
        </xdr:contentPart>
      </mc:Choice>
      <mc:Fallback>
        <xdr:pic>
          <xdr:nvPicPr>
            <xdr:cNvPr id="5" name="Input penna 4">
              <a:extLst>
                <a:ext uri="{FF2B5EF4-FFF2-40B4-BE49-F238E27FC236}">
                  <a16:creationId xmlns:a16="http://schemas.microsoft.com/office/drawing/2014/main" id="{A287909D-B506-480F-B536-F146A4589A74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63800" y="46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223200</xdr:colOff>
      <xdr:row>0</xdr:row>
      <xdr:rowOff>70920</xdr:rowOff>
    </xdr:from>
    <xdr:to>
      <xdr:col>0</xdr:col>
      <xdr:colOff>223560</xdr:colOff>
      <xdr:row>0</xdr:row>
      <xdr:rowOff>71280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6" name="Input penna 5">
              <a:extLst>
                <a:ext uri="{FF2B5EF4-FFF2-40B4-BE49-F238E27FC236}">
                  <a16:creationId xmlns:a16="http://schemas.microsoft.com/office/drawing/2014/main" id="{98C57485-AE4B-4925-9A84-CFA5EAA62251}"/>
                </a:ext>
              </a:extLst>
            </xdr14:cNvPr>
            <xdr14:cNvContentPartPr/>
          </xdr14:nvContentPartPr>
          <xdr14:nvPr macro=""/>
          <xdr14:xfrm>
            <a:off x="223200" y="70920"/>
            <a:ext cx="360" cy="360"/>
          </xdr14:xfrm>
        </xdr:contentPart>
      </mc:Choice>
      <mc:Fallback>
        <xdr:pic>
          <xdr:nvPicPr>
            <xdr:cNvPr id="6" name="Input penna 5">
              <a:extLst>
                <a:ext uri="{FF2B5EF4-FFF2-40B4-BE49-F238E27FC236}">
                  <a16:creationId xmlns:a16="http://schemas.microsoft.com/office/drawing/2014/main" id="{98C57485-AE4B-4925-9A84-CFA5EAA6225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14200" y="619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0</xdr:colOff>
      <xdr:row>15</xdr:row>
      <xdr:rowOff>0</xdr:rowOff>
    </xdr:from>
    <xdr:to>
      <xdr:col>12</xdr:col>
      <xdr:colOff>586941</xdr:colOff>
      <xdr:row>17</xdr:row>
      <xdr:rowOff>152400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B1582F77-1164-40E7-A424-C70FFEDB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41440" y="2921000"/>
          <a:ext cx="1196541" cy="51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225783</xdr:colOff>
      <xdr:row>4</xdr:row>
      <xdr:rowOff>60631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4B13FF8-9568-471E-ADA2-292234E13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80975"/>
          <a:ext cx="2664183" cy="603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</xdr:row>
      <xdr:rowOff>21771</xdr:rowOff>
    </xdr:from>
    <xdr:to>
      <xdr:col>15</xdr:col>
      <xdr:colOff>192088</xdr:colOff>
      <xdr:row>11</xdr:row>
      <xdr:rowOff>115886</xdr:rowOff>
    </xdr:to>
    <xdr:grpSp>
      <xdr:nvGrpSpPr>
        <xdr:cNvPr id="2" name="Group 30">
          <a:extLst>
            <a:ext uri="{FF2B5EF4-FFF2-40B4-BE49-F238E27FC236}">
              <a16:creationId xmlns:a16="http://schemas.microsoft.com/office/drawing/2014/main" id="{6426907F-A012-4BF7-9B30-624E4081DA4F}"/>
            </a:ext>
          </a:extLst>
        </xdr:cNvPr>
        <xdr:cNvGrpSpPr>
          <a:grpSpLocks/>
        </xdr:cNvGrpSpPr>
      </xdr:nvGrpSpPr>
      <xdr:grpSpPr bwMode="auto">
        <a:xfrm>
          <a:off x="5448300" y="206828"/>
          <a:ext cx="3887788" cy="1944687"/>
          <a:chOff x="340" y="2341"/>
          <a:chExt cx="2449" cy="1225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104DBD78-4ED2-469F-8CEA-95CC2B11E7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7825"/>
          <a:stretch>
            <a:fillRect/>
          </a:stretch>
        </xdr:blipFill>
        <xdr:spPr bwMode="auto">
          <a:xfrm>
            <a:off x="340" y="2341"/>
            <a:ext cx="2449" cy="12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pic>
      <xdr:sp macro="" textlink="">
        <xdr:nvSpPr>
          <xdr:cNvPr id="4" name="Line 28">
            <a:extLst>
              <a:ext uri="{FF2B5EF4-FFF2-40B4-BE49-F238E27FC236}">
                <a16:creationId xmlns:a16="http://schemas.microsoft.com/office/drawing/2014/main" id="{35916329-DAC7-4CAB-990C-3EA490A0C4D6}"/>
              </a:ext>
            </a:extLst>
          </xdr:cNvPr>
          <xdr:cNvSpPr>
            <a:spLocks noChangeShapeType="1"/>
          </xdr:cNvSpPr>
        </xdr:nvSpPr>
        <xdr:spPr bwMode="auto">
          <a:xfrm>
            <a:off x="431" y="3566"/>
            <a:ext cx="2358" cy="0"/>
          </a:xfrm>
          <a:prstGeom prst="line">
            <a:avLst/>
          </a:prstGeom>
          <a:noFill/>
          <a:ln w="19050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it-IT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b="1" kern="1200">
                <a:solidFill>
                  <a:srgbClr val="333399"/>
                </a:solidFill>
                <a:latin typeface="Arial" panose="020B0604020202020204" pitchFamily="34" charset="0"/>
                <a:ea typeface="+mn-ea"/>
                <a:cs typeface="+mn-cs"/>
              </a:defRPr>
            </a:lvl9pPr>
          </a:lstStyle>
          <a:p>
            <a:endParaRPr lang="it-IT"/>
          </a:p>
        </xdr:txBody>
      </xdr:sp>
    </xdr:grpSp>
    <xdr:clientData/>
  </xdr:twoCellAnchor>
  <xdr:oneCellAnchor>
    <xdr:from>
      <xdr:col>7</xdr:col>
      <xdr:colOff>125186</xdr:colOff>
      <xdr:row>4</xdr:row>
      <xdr:rowOff>19049</xdr:rowOff>
    </xdr:from>
    <xdr:ext cx="787010" cy="5988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93BD4B03-35DB-464C-B335-79DC43882A2E}"/>
                </a:ext>
              </a:extLst>
            </xdr:cNvPr>
            <xdr:cNvSpPr txBox="1"/>
          </xdr:nvSpPr>
          <xdr:spPr>
            <a:xfrm>
              <a:off x="4392386" y="759278"/>
              <a:ext cx="787010" cy="59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400" b="0" i="1">
                        <a:latin typeface="Cambria Math" panose="02040503050406030204" pitchFamily="18" charset="0"/>
                      </a:rPr>
                      <m:t>𝑡</m:t>
                    </m:r>
                    <m:r>
                      <a:rPr lang="it-I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it-IT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num>
                      <m:den>
                        <m:f>
                          <m:fPr>
                            <m:ctrlPr>
                              <a:rPr lang="it-IT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𝜎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it-IT" sz="1400" b="0" i="1">
                                    <a:latin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it-IT" sz="1400" b="0" i="1">
                                    <a:latin typeface="Cambria Math" panose="02040503050406030204" pitchFamily="18" charset="0"/>
                                  </a:rPr>
                                  <m:t>𝑛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it-IT" sz="1400"/>
            </a:p>
          </xdr:txBody>
        </xdr:sp>
      </mc:Choice>
      <mc:Fallback>
        <xdr:sp macro="" textlink="">
          <xdr:nvSpPr>
            <xdr:cNvPr id="6" name="CasellaDiTesto 5">
              <a:extLst>
                <a:ext uri="{FF2B5EF4-FFF2-40B4-BE49-F238E27FC236}">
                  <a16:creationId xmlns:a16="http://schemas.microsoft.com/office/drawing/2014/main" id="{93BD4B03-35DB-464C-B335-79DC43882A2E}"/>
                </a:ext>
              </a:extLst>
            </xdr:cNvPr>
            <xdr:cNvSpPr txBox="1"/>
          </xdr:nvSpPr>
          <xdr:spPr>
            <a:xfrm>
              <a:off x="4392386" y="759278"/>
              <a:ext cx="787010" cy="59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it-IT" sz="1400" b="0" i="0">
                  <a:latin typeface="Cambria Math" panose="02040503050406030204" pitchFamily="18" charset="0"/>
                </a:rPr>
                <a:t>𝑡=(𝑋−</a:t>
              </a:r>
              <a:r>
                <a:rPr lang="it-IT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𝜇)/(𝜎/√</a:t>
              </a:r>
              <a:r>
                <a:rPr lang="it-IT" sz="1400" b="0" i="0">
                  <a:latin typeface="Cambria Math" panose="02040503050406030204" pitchFamily="18" charset="0"/>
                </a:rPr>
                <a:t>𝑛)</a:t>
              </a:r>
              <a:endParaRPr lang="it-IT" sz="1400"/>
            </a:p>
          </xdr:txBody>
        </xdr:sp>
      </mc:Fallback>
    </mc:AlternateContent>
    <xdr:clientData/>
  </xdr:oneCellAnchor>
  <xdr:twoCellAnchor editAs="oneCell">
    <xdr:from>
      <xdr:col>5</xdr:col>
      <xdr:colOff>113880</xdr:colOff>
      <xdr:row>9</xdr:row>
      <xdr:rowOff>81206</xdr:rowOff>
    </xdr:from>
    <xdr:to>
      <xdr:col>5</xdr:col>
      <xdr:colOff>114240</xdr:colOff>
      <xdr:row>9</xdr:row>
      <xdr:rowOff>81566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8" name="Input penna 7">
              <a:extLst>
                <a:ext uri="{FF2B5EF4-FFF2-40B4-BE49-F238E27FC236}">
                  <a16:creationId xmlns:a16="http://schemas.microsoft.com/office/drawing/2014/main" id="{C69AB376-2103-49D1-878F-C731831EC680}"/>
                </a:ext>
              </a:extLst>
            </xdr14:cNvPr>
            <xdr14:cNvContentPartPr/>
          </xdr14:nvContentPartPr>
          <xdr14:nvPr macro=""/>
          <xdr14:xfrm>
            <a:off x="3161880" y="1746720"/>
            <a:ext cx="360" cy="360"/>
          </xdr14:xfrm>
        </xdr:contentPart>
      </mc:Choice>
      <mc:Fallback>
        <xdr:pic>
          <xdr:nvPicPr>
            <xdr:cNvPr id="8" name="Input penna 7">
              <a:extLst>
                <a:ext uri="{FF2B5EF4-FFF2-40B4-BE49-F238E27FC236}">
                  <a16:creationId xmlns:a16="http://schemas.microsoft.com/office/drawing/2014/main" id="{C69AB376-2103-49D1-878F-C731831EC68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153240" y="1738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85577</xdr:colOff>
      <xdr:row>12</xdr:row>
      <xdr:rowOff>97637</xdr:rowOff>
    </xdr:from>
    <xdr:to>
      <xdr:col>15</xdr:col>
      <xdr:colOff>288257</xdr:colOff>
      <xdr:row>16</xdr:row>
      <xdr:rowOff>21609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2" name="Input penna 11">
              <a:extLst>
                <a:ext uri="{FF2B5EF4-FFF2-40B4-BE49-F238E27FC236}">
                  <a16:creationId xmlns:a16="http://schemas.microsoft.com/office/drawing/2014/main" id="{26E786FD-4450-4D84-8620-3F06462258F0}"/>
                </a:ext>
              </a:extLst>
            </xdr14:cNvPr>
            <xdr14:cNvContentPartPr/>
          </xdr14:nvContentPartPr>
          <xdr14:nvPr macro=""/>
          <xdr14:xfrm>
            <a:off x="9229577" y="2318323"/>
            <a:ext cx="202680" cy="664200"/>
          </xdr14:xfrm>
        </xdr:contentPart>
      </mc:Choice>
      <mc:Fallback>
        <xdr:pic>
          <xdr:nvPicPr>
            <xdr:cNvPr id="12" name="Input penna 11">
              <a:extLst>
                <a:ext uri="{FF2B5EF4-FFF2-40B4-BE49-F238E27FC236}">
                  <a16:creationId xmlns:a16="http://schemas.microsoft.com/office/drawing/2014/main" id="{26E786FD-4450-4D84-8620-3F06462258F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9220922" y="2309683"/>
              <a:ext cx="220351" cy="681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465600</xdr:colOff>
      <xdr:row>5</xdr:row>
      <xdr:rowOff>103234</xdr:rowOff>
    </xdr:from>
    <xdr:to>
      <xdr:col>12</xdr:col>
      <xdr:colOff>312120</xdr:colOff>
      <xdr:row>8</xdr:row>
      <xdr:rowOff>137023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17" name="Input penna 16">
              <a:extLst>
                <a:ext uri="{FF2B5EF4-FFF2-40B4-BE49-F238E27FC236}">
                  <a16:creationId xmlns:a16="http://schemas.microsoft.com/office/drawing/2014/main" id="{7076F826-E137-4F65-9328-AF12D841789F}"/>
                </a:ext>
              </a:extLst>
            </xdr14:cNvPr>
            <xdr14:cNvContentPartPr/>
          </xdr14:nvContentPartPr>
          <xdr14:nvPr macro=""/>
          <xdr14:xfrm>
            <a:off x="7171200" y="1028520"/>
            <a:ext cx="456120" cy="588960"/>
          </xdr14:xfrm>
        </xdr:contentPart>
      </mc:Choice>
      <mc:Fallback>
        <xdr:pic>
          <xdr:nvPicPr>
            <xdr:cNvPr id="17" name="Input penna 16">
              <a:extLst>
                <a:ext uri="{FF2B5EF4-FFF2-40B4-BE49-F238E27FC236}">
                  <a16:creationId xmlns:a16="http://schemas.microsoft.com/office/drawing/2014/main" id="{7076F826-E137-4F65-9328-AF12D841789F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7162560" y="1019525"/>
              <a:ext cx="473760" cy="606589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242888</xdr:colOff>
      <xdr:row>1</xdr:row>
      <xdr:rowOff>128587</xdr:rowOff>
    </xdr:from>
    <xdr:to>
      <xdr:col>11</xdr:col>
      <xdr:colOff>490538</xdr:colOff>
      <xdr:row>6</xdr:row>
      <xdr:rowOff>22225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C8FAD4D1-7A3C-4ADD-85A0-2488A062A4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640"/>
        <a:stretch/>
      </xdr:blipFill>
      <xdr:spPr bwMode="auto">
        <a:xfrm>
          <a:off x="5119688" y="309562"/>
          <a:ext cx="2076450" cy="7985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FFCC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370840</xdr:colOff>
      <xdr:row>7</xdr:row>
      <xdr:rowOff>54842</xdr:rowOff>
    </xdr:from>
    <xdr:to>
      <xdr:col>12</xdr:col>
      <xdr:colOff>601809</xdr:colOff>
      <xdr:row>14</xdr:row>
      <xdr:rowOff>35765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2CC5F47-D39A-436F-95B0-D284BB14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240" y="1335002"/>
          <a:ext cx="2059769" cy="1261083"/>
        </a:xfrm>
        <a:prstGeom prst="rect">
          <a:avLst/>
        </a:prstGeom>
      </xdr:spPr>
    </xdr:pic>
    <xdr:clientData/>
  </xdr:twoCellAnchor>
  <xdr:twoCellAnchor editAs="oneCell">
    <xdr:from>
      <xdr:col>11</xdr:col>
      <xdr:colOff>206400</xdr:colOff>
      <xdr:row>13</xdr:row>
      <xdr:rowOff>167400</xdr:rowOff>
    </xdr:from>
    <xdr:to>
      <xdr:col>11</xdr:col>
      <xdr:colOff>342840</xdr:colOff>
      <xdr:row>17</xdr:row>
      <xdr:rowOff>25200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7" name="Input penna 6">
              <a:extLst>
                <a:ext uri="{FF2B5EF4-FFF2-40B4-BE49-F238E27FC236}">
                  <a16:creationId xmlns:a16="http://schemas.microsoft.com/office/drawing/2014/main" id="{94521BC6-15DE-4D88-BBE1-D8824EF7E1B7}"/>
                </a:ext>
              </a:extLst>
            </xdr14:cNvPr>
            <xdr14:cNvContentPartPr/>
          </xdr14:nvContentPartPr>
          <xdr14:nvPr macro=""/>
          <xdr14:xfrm>
            <a:off x="6912000" y="2544840"/>
            <a:ext cx="136440" cy="589320"/>
          </xdr14:xfrm>
        </xdr:contentPart>
      </mc:Choice>
      <mc:Fallback>
        <xdr:pic>
          <xdr:nvPicPr>
            <xdr:cNvPr id="7" name="Input penna 6">
              <a:extLst>
                <a:ext uri="{FF2B5EF4-FFF2-40B4-BE49-F238E27FC236}">
                  <a16:creationId xmlns:a16="http://schemas.microsoft.com/office/drawing/2014/main" id="{94521BC6-15DE-4D88-BBE1-D8824EF7E1B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903360" y="2536205"/>
              <a:ext cx="154080" cy="60694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264000</xdr:colOff>
      <xdr:row>12</xdr:row>
      <xdr:rowOff>167400</xdr:rowOff>
    </xdr:from>
    <xdr:to>
      <xdr:col>11</xdr:col>
      <xdr:colOff>264360</xdr:colOff>
      <xdr:row>12</xdr:row>
      <xdr:rowOff>167760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8" name="Input penna 7">
              <a:extLst>
                <a:ext uri="{FF2B5EF4-FFF2-40B4-BE49-F238E27FC236}">
                  <a16:creationId xmlns:a16="http://schemas.microsoft.com/office/drawing/2014/main" id="{992A8A64-DFBA-4B7E-884C-CF34337F0CE5}"/>
                </a:ext>
              </a:extLst>
            </xdr14:cNvPr>
            <xdr14:cNvContentPartPr/>
          </xdr14:nvContentPartPr>
          <xdr14:nvPr macro=""/>
          <xdr14:xfrm>
            <a:off x="6969600" y="2361960"/>
            <a:ext cx="360" cy="360"/>
          </xdr14:xfrm>
        </xdr:contentPart>
      </mc:Choice>
      <mc:Fallback>
        <xdr:pic>
          <xdr:nvPicPr>
            <xdr:cNvPr id="8" name="Input penna 7">
              <a:extLst>
                <a:ext uri="{FF2B5EF4-FFF2-40B4-BE49-F238E27FC236}">
                  <a16:creationId xmlns:a16="http://schemas.microsoft.com/office/drawing/2014/main" id="{992A8A64-DFBA-4B7E-884C-CF34337F0CE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960600" y="2353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284280</xdr:colOff>
      <xdr:row>10</xdr:row>
      <xdr:rowOff>70560</xdr:rowOff>
    </xdr:from>
    <xdr:to>
      <xdr:col>10</xdr:col>
      <xdr:colOff>543480</xdr:colOff>
      <xdr:row>12</xdr:row>
      <xdr:rowOff>1800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13" name="Input penna 12">
              <a:extLst>
                <a:ext uri="{FF2B5EF4-FFF2-40B4-BE49-F238E27FC236}">
                  <a16:creationId xmlns:a16="http://schemas.microsoft.com/office/drawing/2014/main" id="{23AA129B-9415-43BD-90E6-4258F40656A2}"/>
                </a:ext>
              </a:extLst>
            </xdr14:cNvPr>
            <xdr14:cNvContentPartPr/>
          </xdr14:nvContentPartPr>
          <xdr14:nvPr macro=""/>
          <xdr14:xfrm>
            <a:off x="6380280" y="1899360"/>
            <a:ext cx="259200" cy="297000"/>
          </xdr14:xfrm>
        </xdr:contentPart>
      </mc:Choice>
      <mc:Fallback>
        <xdr:pic>
          <xdr:nvPicPr>
            <xdr:cNvPr id="13" name="Input penna 12">
              <a:extLst>
                <a:ext uri="{FF2B5EF4-FFF2-40B4-BE49-F238E27FC236}">
                  <a16:creationId xmlns:a16="http://schemas.microsoft.com/office/drawing/2014/main" id="{23AA129B-9415-43BD-90E6-4258F40656A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371292" y="1890720"/>
              <a:ext cx="276816" cy="314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4:00:35.99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4:00:36.34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39:33.85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40:45.02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95 1845,'1'0,"1"-1,-1 1,1-1,-1 1,1-1,-1 1,0-1,1 0,-1 0,0 0,1 1,-1-1,0-1,0 1,0 0,0 0,0 0,0 0,0-1,0 1,0-1,-1 1,1 0,-1-1,1 1,-1-1,1 1,-1-1,0 1,0-1,0 0,0-1,2-12,-2 1,-1-24,0 22,0-452,2 256,2 146,4 0,16-73,2-11,-7-21,-12 87,3-79,-10 114,-8-53,6 83</inkml:trace>
  <inkml:trace contextRef="#ctx0" brushRef="#br0" timeOffset="1145.91">185 1,'-2'0,"-7"2,-3 4,-1 3,0 1,-1 0,0 2,0 1,-1 1,3 0,-3 1,0 0,2 1,0-3,3-4</inkml:trace>
  <inkml:trace contextRef="#ctx0" brushRef="#br0" timeOffset="2591.08">185 31,'3'-2,"0"0,0 0,0 0,1 1,-1-1,0 1,1 0,-1 0,0 0,1 1,-1-1,8 1,43 0,-40 3,1 1,0 0,-1 1,0 0,0 1,23 14,-9-5,81 41,-96-48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40:56.198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82 0,'-15'450,"15"-413,-6 256,-1-198,-20 105,6-97,16-85</inkml:trace>
  <inkml:trace contextRef="#ctx0" brushRef="#br0" timeOffset="1020.23">97 772,'0'-3,"8"-1,13 1,15 0,7-1,4-1,1-1,-4-1,-7 0,-8 0,-6-1,-2 0,1 3,-1-2,-1-1,-2-2,-4 0</inkml:trace>
  <inkml:trace contextRef="#ctx0" brushRef="#br0" timeOffset="1695.35">657 182,'-1'127,"6"304,3-291,26 146,-24-233,71 341,-74-371</inkml:trace>
  <inkml:trace contextRef="#ctx0" brushRef="#br0" timeOffset="2545.23">1095 1285,'-1'0,"1"1,-1-1,1 0,-1 0,0 1,1-1,-1 0,1 1,-1-1,1 1,-1-1,1 1,-1-1,1 1,-1-1,1 1,0-1,-1 1,1-1,0 1,-1 0,1-1,0 1,0 0,0-1,-1 1,1 0,0-1,0 1,0 0,0-1,0 1,1 1,1 26,-2-25,2 5,-1 0,1 0,0 0,1 0,0 0,0 0,1-1,0 0,8 13,-10-18,-1 0,1 0,0 0,0 0,0-1,0 1,0 0,0-1,1 0,-1 1,0-1,1 0,-1 0,1 0,-1-1,1 1,0 0,-1-1,1 0,0 0,-1 1,1-2,0 1,-1 0,1 0,-1-1,1 0,0 1,-1-1,1 0,-1 0,0 0,5-3,-2 0,-1 1,0 0,0-1,0 0,0 0,0 0,-1-1,0 1,0-1,0 0,0 0,-1 0,0 0,0 0,0 0,0 0,-1-1,0 1,0-10,1-10,-1 0,-5-50,3 68,1 4,0 0,-1 1,1-1,-1 0,0 1,0-1,0 1,0-1,0 1,0-1,-1 1,1 0,-1-1,1 1,-1 0,0 0,0 0,0 0,0 1,0-1,-1 1,1-1,0 1,-1 0,1-1,-1 1,1 1,-1-1,-2 0,-5-1,1 1,-1 0,0 1,1 0,-1 0,1 1,-13 3,20-4,-1 0,1 1,-1-1,1 1,0 0,-1 0,1 0,0 0,0 0,0 0,0 1,0-1,0 1,0-1,0 1,1 0,-1-1,1 1,-1 0,1 0,-1 0,1 1,-1 1,1 0,0 1,0-1,1 0,-1 1,1-1,0 0,0 1,1-1,-1 0,1 1,0-1,1 5,2 2,0 0,0 0,1-1,0 0,1 1,0-2,1 1,0-1,9 9,3-2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58:31.99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245 1637,'-6'-13,"1"-1,0 0,1 0,0 0,-2-19,-4-73,10 105,-5-401,7 219,-2-539,0 706</inkml:trace>
  <inkml:trace contextRef="#ctx0" brushRef="#br0" timeOffset="657.13">202 29,'-2'0,"-3"0,-7 2,-2 4,-4 2,-7 3,0 0,-2 0,0 0,1-1,6-3</inkml:trace>
  <inkml:trace contextRef="#ctx0" brushRef="#br0" timeOffset="1412.66">188 1,'3'0,"5"0,4 2,2 4,6 7,7 7,3 4,0 1,-4-4,-6-5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58:36.461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5-18T13:58:38.91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1,'0'5,"0"8,0 15,0 19,0 13,0 14,0 6,0 1,0-3,0-10,0-12,0-11,0-8,0-8,0-6,0-3,0-4</inkml:trace>
  <inkml:trace contextRef="#ctx0" brushRef="#br0" timeOffset="622.38">29 580,'5'-5,"6"-4,8-5,9-3,4 2,1 1,5-2,1-1,0 0,0 1,-4 1,-4 0,-5 3,-8 3</inkml:trace>
  <inkml:trace contextRef="#ctx0" brushRef="#br0" timeOffset="1153.14">480 44,'-2'4,"-1"5,0 8,-2 7,0 6,-2 11,1 11,1 11,1 12,2 5,1-2,0-2,1-6,0-11,1-13,-3-12,-1-11</inkml:trace>
  <inkml:trace contextRef="#ctx0" brushRef="#br0" timeOffset="1892.92">522 735,'0'4,"0"-1,0 1,1 0,-1 0,1-1,0 1,0 0,0-1,0 1,1-1,-1 0,1 1,0-1,0 0,0 0,1 0,-1 0,5 4,-5-6,0 1,1-1,-1 0,1 0,-1 0,1 0,0 0,0 0,-1-1,1 1,0-1,0 0,0 1,-1-1,1-1,0 1,0 0,0-1,-1 1,1-1,0 0,-1 0,1 0,0 0,3-3,2-1,-1 1,1-2,-1 1,0-1,0 0,0-1,7-10,-10 13,-1 0,0-1,0 1,0-1,-1 0,1 0,-1 0,-1-1,1 1,-1 0,1-1,-1 1,0-10,-1 14,0-1,-1 1,1-1,0 1,0-1,-1 1,1-1,-1 1,0-1,1 1,-1 0,0-1,0 1,0 0,0 0,0-1,0 1,0 0,0 0,0 0,-3-1,1 0,-1 1,1-1,-1 1,1 0,-1 0,0 0,1 1,-1-1,-4 1,0-1,0 2,0-1,0 1,0 0,0 1,0 0,0 0,-8 4,13-4,0-1,1 1,-1 0,1 0,-1 0,1 0,0 1,0-1,0 1,0-1,1 1,-1 0,-1 3,-4 9</inkml:trace>
</inkml: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150" zoomScaleNormal="150" workbookViewId="0"/>
  </sheetViews>
  <sheetFormatPr defaultRowHeight="14.4" x14ac:dyDescent="0.3"/>
  <cols>
    <col min="1" max="1" width="5" customWidth="1"/>
  </cols>
  <sheetData>
    <row r="1" spans="1:14" x14ac:dyDescent="0.3">
      <c r="A1" t="s">
        <v>37</v>
      </c>
      <c r="G1" s="8"/>
      <c r="H1" s="8"/>
      <c r="I1" s="8"/>
      <c r="J1" s="8"/>
      <c r="K1" s="8"/>
      <c r="L1" s="8"/>
    </row>
    <row r="2" spans="1:14" x14ac:dyDescent="0.3">
      <c r="A2" t="s">
        <v>38</v>
      </c>
      <c r="G2" s="8"/>
      <c r="H2" s="8"/>
      <c r="I2" s="8"/>
      <c r="J2" s="8"/>
      <c r="K2" s="8"/>
      <c r="L2" s="8"/>
    </row>
    <row r="3" spans="1:14" x14ac:dyDescent="0.3">
      <c r="A3" t="s">
        <v>39</v>
      </c>
      <c r="G3" s="8"/>
      <c r="H3" s="8"/>
      <c r="I3" s="8"/>
      <c r="J3" s="8"/>
      <c r="K3" s="8"/>
      <c r="L3" s="8"/>
    </row>
    <row r="4" spans="1:14" x14ac:dyDescent="0.3">
      <c r="G4" s="8"/>
      <c r="H4" s="8"/>
      <c r="I4" s="8"/>
      <c r="J4" s="8"/>
      <c r="K4" s="8"/>
      <c r="L4" s="8"/>
    </row>
    <row r="5" spans="1:14" x14ac:dyDescent="0.3">
      <c r="A5" s="5"/>
    </row>
    <row r="7" spans="1:14" x14ac:dyDescent="0.3">
      <c r="A7" t="s">
        <v>3</v>
      </c>
      <c r="B7">
        <v>150</v>
      </c>
      <c r="G7" t="s">
        <v>8</v>
      </c>
      <c r="H7" s="7">
        <v>27</v>
      </c>
    </row>
    <row r="8" spans="1:14" x14ac:dyDescent="0.3">
      <c r="A8" t="s">
        <v>4</v>
      </c>
      <c r="B8">
        <f>27/150</f>
        <v>0.18</v>
      </c>
      <c r="D8" s="6" t="s">
        <v>5</v>
      </c>
      <c r="G8" t="s">
        <v>9</v>
      </c>
      <c r="H8" s="7">
        <v>123</v>
      </c>
    </row>
    <row r="9" spans="1:14" x14ac:dyDescent="0.3">
      <c r="A9" t="s">
        <v>6</v>
      </c>
      <c r="B9">
        <f>1-0.18</f>
        <v>0.82000000000000006</v>
      </c>
      <c r="D9" t="s">
        <v>7</v>
      </c>
    </row>
    <row r="10" spans="1:14" x14ac:dyDescent="0.3">
      <c r="A10" s="5">
        <v>0.95</v>
      </c>
      <c r="B10">
        <v>1.96</v>
      </c>
      <c r="G10" s="9">
        <f>0.18-1.96*SQRT(0.18*0.82/150)</f>
        <v>0.11851720240587615</v>
      </c>
      <c r="I10" s="9">
        <f>0.18+1.96*SQRT(0.18*0.82/150)</f>
        <v>0.24148279759412383</v>
      </c>
    </row>
    <row r="12" spans="1:14" x14ac:dyDescent="0.3">
      <c r="G12" s="10">
        <f>+G10*100</f>
        <v>11.851720240587616</v>
      </c>
      <c r="H12" s="10"/>
      <c r="I12" s="10">
        <f>+I10*100</f>
        <v>24.148279759412382</v>
      </c>
    </row>
    <row r="15" spans="1:14" ht="28.2" customHeight="1" x14ac:dyDescent="0.3">
      <c r="B15" s="46" t="s">
        <v>40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7" spans="3:5" x14ac:dyDescent="0.3">
      <c r="C17" t="s">
        <v>3</v>
      </c>
      <c r="D17">
        <f>1.96^2*0.5*0.5/(0.04^2)</f>
        <v>600.24999999999989</v>
      </c>
      <c r="E17">
        <v>601</v>
      </c>
    </row>
  </sheetData>
  <mergeCells count="1">
    <mergeCell ref="B15:N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160" zoomScaleNormal="160" workbookViewId="0">
      <selection activeCell="B10" sqref="A2:B10"/>
    </sheetView>
  </sheetViews>
  <sheetFormatPr defaultRowHeight="14.4" x14ac:dyDescent="0.3"/>
  <sheetData>
    <row r="1" spans="1:13" x14ac:dyDescent="0.3">
      <c r="A1" t="s">
        <v>10</v>
      </c>
      <c r="H1" s="8"/>
      <c r="I1" s="8"/>
      <c r="J1" s="8"/>
      <c r="K1" s="8"/>
      <c r="L1" s="8"/>
      <c r="M1" s="8"/>
    </row>
    <row r="2" spans="1:13" x14ac:dyDescent="0.3">
      <c r="A2" t="s">
        <v>11</v>
      </c>
      <c r="H2" s="8"/>
      <c r="I2" s="8"/>
      <c r="J2" s="8"/>
      <c r="K2" s="8"/>
      <c r="L2" s="8"/>
      <c r="M2" s="8"/>
    </row>
    <row r="3" spans="1:13" x14ac:dyDescent="0.3">
      <c r="A3" t="s">
        <v>12</v>
      </c>
      <c r="H3" s="8"/>
      <c r="I3" s="8"/>
      <c r="J3" s="8"/>
      <c r="K3" s="8"/>
      <c r="L3" s="8"/>
      <c r="M3" s="8"/>
    </row>
    <row r="4" spans="1:13" x14ac:dyDescent="0.3">
      <c r="A4" t="s">
        <v>13</v>
      </c>
      <c r="H4" s="8"/>
      <c r="I4" s="8"/>
      <c r="J4" s="8"/>
      <c r="K4" s="8"/>
      <c r="L4" s="8"/>
      <c r="M4" s="8"/>
    </row>
    <row r="5" spans="1:13" x14ac:dyDescent="0.3">
      <c r="A5" s="5">
        <v>0.95</v>
      </c>
      <c r="H5" s="8"/>
      <c r="I5" s="8"/>
      <c r="J5" s="8"/>
      <c r="K5" s="8"/>
      <c r="L5" s="8"/>
      <c r="M5" s="8"/>
    </row>
    <row r="7" spans="1:13" x14ac:dyDescent="0.3">
      <c r="A7" t="s">
        <v>14</v>
      </c>
      <c r="B7">
        <v>24.1</v>
      </c>
    </row>
    <row r="8" spans="1:13" x14ac:dyDescent="0.3">
      <c r="A8" t="s">
        <v>15</v>
      </c>
      <c r="B8">
        <f>+SQRT(45.12)</f>
        <v>6.7171422494986661</v>
      </c>
    </row>
    <row r="9" spans="1:13" x14ac:dyDescent="0.3">
      <c r="A9" t="s">
        <v>3</v>
      </c>
      <c r="B9">
        <v>18</v>
      </c>
      <c r="F9" s="17">
        <f>24.1-2.11*6.72/SQRT(18)</f>
        <v>20.757930509399905</v>
      </c>
      <c r="G9" t="s">
        <v>14</v>
      </c>
      <c r="H9" s="17">
        <f>24.1+2.11*6.72/SQRT(18)</f>
        <v>27.442069490600097</v>
      </c>
    </row>
    <row r="10" spans="1:13" x14ac:dyDescent="0.3">
      <c r="A10" t="s">
        <v>16</v>
      </c>
      <c r="B10">
        <v>2.11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140" zoomScaleNormal="140" workbookViewId="0">
      <selection activeCell="N16" sqref="N16"/>
    </sheetView>
  </sheetViews>
  <sheetFormatPr defaultRowHeight="14.4" x14ac:dyDescent="0.3"/>
  <sheetData>
    <row r="1" spans="1:16" x14ac:dyDescent="0.3">
      <c r="F1" t="s">
        <v>17</v>
      </c>
      <c r="G1" t="s">
        <v>18</v>
      </c>
    </row>
    <row r="2" spans="1:16" x14ac:dyDescent="0.3">
      <c r="A2" t="s">
        <v>11</v>
      </c>
      <c r="F2" t="s">
        <v>19</v>
      </c>
      <c r="G2" t="s">
        <v>20</v>
      </c>
    </row>
    <row r="3" spans="1:16" x14ac:dyDescent="0.3">
      <c r="A3" t="s">
        <v>12</v>
      </c>
    </row>
    <row r="4" spans="1:16" x14ac:dyDescent="0.3">
      <c r="A4" t="s">
        <v>13</v>
      </c>
      <c r="H4" s="8"/>
      <c r="I4" s="8"/>
    </row>
    <row r="5" spans="1:16" x14ac:dyDescent="0.3">
      <c r="A5" s="5">
        <v>0.99</v>
      </c>
      <c r="H5" s="8"/>
      <c r="I5" s="8"/>
    </row>
    <row r="6" spans="1:16" x14ac:dyDescent="0.3">
      <c r="H6" s="8"/>
      <c r="I6" s="8"/>
    </row>
    <row r="7" spans="1:16" x14ac:dyDescent="0.3">
      <c r="A7" t="s">
        <v>14</v>
      </c>
      <c r="B7">
        <v>24.1</v>
      </c>
      <c r="E7" s="21">
        <f>+(24.1-28)/(6.72/SQRT(18))</f>
        <v>-2.4622468273460125</v>
      </c>
      <c r="H7" s="8"/>
      <c r="I7" s="8"/>
    </row>
    <row r="8" spans="1:16" x14ac:dyDescent="0.3">
      <c r="A8" t="s">
        <v>15</v>
      </c>
      <c r="B8">
        <f>+SQRT(45.12)</f>
        <v>6.7171422494986661</v>
      </c>
      <c r="H8" s="8"/>
      <c r="I8" s="8"/>
    </row>
    <row r="9" spans="1:16" x14ac:dyDescent="0.3">
      <c r="A9" t="s">
        <v>3</v>
      </c>
      <c r="B9">
        <v>18</v>
      </c>
    </row>
    <row r="10" spans="1:16" x14ac:dyDescent="0.3">
      <c r="A10" t="s">
        <v>16</v>
      </c>
      <c r="B10">
        <v>2.9</v>
      </c>
    </row>
    <row r="13" spans="1:16" x14ac:dyDescent="0.3">
      <c r="K13" s="6" t="s">
        <v>21</v>
      </c>
      <c r="N13" s="19" t="s">
        <v>22</v>
      </c>
    </row>
    <row r="15" spans="1:16" x14ac:dyDescent="0.3">
      <c r="P15"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150" zoomScaleNormal="150" workbookViewId="0">
      <selection activeCell="L17" sqref="L17"/>
    </sheetView>
  </sheetViews>
  <sheetFormatPr defaultRowHeight="14.4" x14ac:dyDescent="0.3"/>
  <sheetData>
    <row r="1" spans="1:15" x14ac:dyDescent="0.3">
      <c r="A1" t="s">
        <v>32</v>
      </c>
      <c r="B1" s="22"/>
      <c r="C1" s="22"/>
      <c r="D1" s="22"/>
      <c r="G1" t="s">
        <v>30</v>
      </c>
    </row>
    <row r="2" spans="1:15" x14ac:dyDescent="0.3">
      <c r="B2" s="31" t="s">
        <v>27</v>
      </c>
      <c r="C2" s="31" t="s">
        <v>28</v>
      </c>
      <c r="D2" s="31" t="s">
        <v>29</v>
      </c>
      <c r="G2" s="32" t="s">
        <v>31</v>
      </c>
      <c r="O2">
        <v>95</v>
      </c>
    </row>
    <row r="3" spans="1:15" x14ac:dyDescent="0.3">
      <c r="A3" t="s">
        <v>24</v>
      </c>
      <c r="B3" s="24">
        <v>25</v>
      </c>
      <c r="C3" s="25">
        <v>37</v>
      </c>
      <c r="D3" s="26">
        <v>41</v>
      </c>
      <c r="E3">
        <f t="shared" ref="E3:E6" si="0">SUM(B3:D3)</f>
        <v>103</v>
      </c>
      <c r="O3" t="s">
        <v>36</v>
      </c>
    </row>
    <row r="4" spans="1:15" x14ac:dyDescent="0.3">
      <c r="A4" t="s">
        <v>25</v>
      </c>
      <c r="B4" s="27">
        <v>15</v>
      </c>
      <c r="C4" s="22">
        <v>41</v>
      </c>
      <c r="D4" s="28">
        <v>28</v>
      </c>
      <c r="E4">
        <f t="shared" si="0"/>
        <v>84</v>
      </c>
      <c r="M4" s="20">
        <f>7.3</f>
        <v>7.3</v>
      </c>
      <c r="O4">
        <v>4</v>
      </c>
    </row>
    <row r="5" spans="1:15" x14ac:dyDescent="0.3">
      <c r="A5" t="s">
        <v>26</v>
      </c>
      <c r="B5" s="29">
        <v>28</v>
      </c>
      <c r="C5" s="23">
        <v>31</v>
      </c>
      <c r="D5" s="30">
        <v>44</v>
      </c>
      <c r="E5">
        <f t="shared" si="0"/>
        <v>103</v>
      </c>
    </row>
    <row r="6" spans="1:15" x14ac:dyDescent="0.3">
      <c r="B6">
        <f t="shared" ref="B6:D6" si="1">SUM(B3:B5)</f>
        <v>68</v>
      </c>
      <c r="C6">
        <f t="shared" si="1"/>
        <v>109</v>
      </c>
      <c r="D6">
        <f t="shared" si="1"/>
        <v>113</v>
      </c>
      <c r="E6">
        <f t="shared" si="0"/>
        <v>290</v>
      </c>
    </row>
    <row r="7" spans="1:15" x14ac:dyDescent="0.3">
      <c r="A7" s="20" t="s">
        <v>33</v>
      </c>
      <c r="G7">
        <v>0</v>
      </c>
      <c r="H7">
        <v>1</v>
      </c>
    </row>
    <row r="8" spans="1:15" x14ac:dyDescent="0.3">
      <c r="B8" s="31" t="s">
        <v>27</v>
      </c>
      <c r="C8" s="31" t="s">
        <v>28</v>
      </c>
      <c r="D8" s="31" t="s">
        <v>29</v>
      </c>
      <c r="H8" t="s">
        <v>34</v>
      </c>
      <c r="I8" s="18">
        <f>+SQRT(7.3/580)</f>
        <v>0.11218826541377545</v>
      </c>
      <c r="M8" t="s">
        <v>35</v>
      </c>
      <c r="N8">
        <f>290*2</f>
        <v>580</v>
      </c>
    </row>
    <row r="9" spans="1:15" x14ac:dyDescent="0.3">
      <c r="A9" t="s">
        <v>24</v>
      </c>
      <c r="B9" s="33">
        <f>+E3*B6/E6</f>
        <v>24.151724137931033</v>
      </c>
      <c r="C9" s="34">
        <f>103*0.375862068965517</f>
        <v>38.713793103448275</v>
      </c>
      <c r="D9" s="35">
        <f>103*0.389655172413793</f>
        <v>40.134482758620692</v>
      </c>
      <c r="E9" s="10">
        <f t="shared" ref="E9:E12" si="2">SUM(B9:D9)</f>
        <v>103</v>
      </c>
    </row>
    <row r="10" spans="1:15" x14ac:dyDescent="0.3">
      <c r="A10" t="s">
        <v>25</v>
      </c>
      <c r="B10" s="36">
        <f>+E4*B6/E6</f>
        <v>19.69655172413793</v>
      </c>
      <c r="C10" s="37">
        <f>+E4*C6/E6</f>
        <v>31.572413793103447</v>
      </c>
      <c r="D10" s="38">
        <f>+E4*D6/E6</f>
        <v>32.731034482758623</v>
      </c>
      <c r="E10" s="10">
        <f t="shared" si="2"/>
        <v>84</v>
      </c>
    </row>
    <row r="11" spans="1:15" x14ac:dyDescent="0.3">
      <c r="A11" t="s">
        <v>26</v>
      </c>
      <c r="B11" s="39">
        <f>+E5*B6/E6</f>
        <v>24.151724137931033</v>
      </c>
      <c r="C11" s="40">
        <f>+E5*C6/E6</f>
        <v>38.713793103448275</v>
      </c>
      <c r="D11" s="41">
        <f>+E5*D6/E6</f>
        <v>40.134482758620692</v>
      </c>
      <c r="E11" s="10">
        <f t="shared" si="2"/>
        <v>103</v>
      </c>
    </row>
    <row r="12" spans="1:15" x14ac:dyDescent="0.3">
      <c r="B12" s="10">
        <f t="shared" ref="B12" si="3">SUM(B9:B11)</f>
        <v>68</v>
      </c>
      <c r="C12" s="10">
        <f t="shared" ref="C12" si="4">SUM(C9:C11)</f>
        <v>109</v>
      </c>
      <c r="D12" s="10">
        <f t="shared" ref="D12" si="5">SUM(D9:D11)</f>
        <v>113</v>
      </c>
      <c r="E12" s="10">
        <f t="shared" si="2"/>
        <v>290</v>
      </c>
    </row>
    <row r="15" spans="1:15" x14ac:dyDescent="0.3">
      <c r="B15" s="31" t="s">
        <v>27</v>
      </c>
      <c r="C15" s="31" t="s">
        <v>28</v>
      </c>
      <c r="D15" s="31" t="s">
        <v>29</v>
      </c>
      <c r="L15" s="1">
        <v>9.49</v>
      </c>
    </row>
    <row r="16" spans="1:15" x14ac:dyDescent="0.3">
      <c r="A16" t="s">
        <v>24</v>
      </c>
      <c r="B16" s="33">
        <f>+B3-B9</f>
        <v>0.84827586206896655</v>
      </c>
      <c r="C16" s="34">
        <f>+C3-C9</f>
        <v>-1.7137931034482747</v>
      </c>
      <c r="D16" s="35">
        <f>+D3-D9</f>
        <v>0.86551724137930819</v>
      </c>
      <c r="E16" s="10">
        <f t="shared" ref="E16:E19" si="6">SUM(B16:D16)</f>
        <v>0</v>
      </c>
    </row>
    <row r="17" spans="1:5" x14ac:dyDescent="0.3">
      <c r="A17" t="s">
        <v>25</v>
      </c>
      <c r="B17" s="36">
        <f>+B4-B10</f>
        <v>-4.6965517241379295</v>
      </c>
      <c r="C17" s="37">
        <f>+C4-C10</f>
        <v>9.427586206896553</v>
      </c>
      <c r="D17" s="38">
        <f>+D4-D10</f>
        <v>-4.7310344827586235</v>
      </c>
      <c r="E17" s="10">
        <f t="shared" si="6"/>
        <v>0</v>
      </c>
    </row>
    <row r="18" spans="1:5" x14ac:dyDescent="0.3">
      <c r="A18" t="s">
        <v>26</v>
      </c>
      <c r="B18" s="39">
        <f>+B5-B11</f>
        <v>3.8482758620689665</v>
      </c>
      <c r="C18" s="40">
        <f>+C5-C11</f>
        <v>-7.7137931034482747</v>
      </c>
      <c r="D18" s="41">
        <f>+D5-D11</f>
        <v>3.8655172413793082</v>
      </c>
      <c r="E18" s="10">
        <f t="shared" si="6"/>
        <v>0</v>
      </c>
    </row>
    <row r="19" spans="1:5" x14ac:dyDescent="0.3">
      <c r="B19" s="10">
        <f t="shared" ref="B19" si="7">SUM(B16:B18)</f>
        <v>3.5527136788005009E-15</v>
      </c>
      <c r="C19" s="10">
        <f t="shared" ref="C19" si="8">SUM(C16:C18)</f>
        <v>0</v>
      </c>
      <c r="D19" s="10">
        <f t="shared" ref="D19" si="9">SUM(D16:D18)</f>
        <v>-7.1054273576010019E-15</v>
      </c>
      <c r="E19" s="10">
        <f t="shared" si="6"/>
        <v>-3.5527136788005009E-15</v>
      </c>
    </row>
    <row r="21" spans="1:5" x14ac:dyDescent="0.3">
      <c r="B21" s="31" t="s">
        <v>27</v>
      </c>
      <c r="C21" s="31" t="s">
        <v>28</v>
      </c>
      <c r="D21" s="31" t="s">
        <v>29</v>
      </c>
    </row>
    <row r="22" spans="1:5" x14ac:dyDescent="0.3">
      <c r="A22" t="s">
        <v>24</v>
      </c>
      <c r="B22" s="33">
        <f>+B16^2</f>
        <v>0.71957193816884835</v>
      </c>
      <c r="C22" s="34">
        <f>+C16^2</f>
        <v>2.9370868014268687</v>
      </c>
      <c r="D22" s="35">
        <f>+D16^2</f>
        <v>0.74912009512484767</v>
      </c>
      <c r="E22" s="10"/>
    </row>
    <row r="23" spans="1:5" x14ac:dyDescent="0.3">
      <c r="A23" t="s">
        <v>25</v>
      </c>
      <c r="B23" s="36">
        <f>+B17^2</f>
        <v>22.057598097502957</v>
      </c>
      <c r="C23" s="37">
        <f>+C17^2</f>
        <v>88.87938168846614</v>
      </c>
      <c r="D23" s="38">
        <f>+D17^2</f>
        <v>22.382687277051158</v>
      </c>
      <c r="E23" s="10"/>
    </row>
    <row r="24" spans="1:5" x14ac:dyDescent="0.3">
      <c r="A24" t="s">
        <v>26</v>
      </c>
      <c r="B24" s="39">
        <f>+B18^2</f>
        <v>14.809227110582647</v>
      </c>
      <c r="C24" s="40">
        <f>+C18^2</f>
        <v>59.502604042806169</v>
      </c>
      <c r="D24" s="41">
        <f>+D18^2</f>
        <v>14.942223543400697</v>
      </c>
      <c r="E24" s="10"/>
    </row>
    <row r="25" spans="1:5" x14ac:dyDescent="0.3">
      <c r="B25" s="10"/>
      <c r="C25" s="10"/>
      <c r="D25" s="10"/>
      <c r="E25" s="10"/>
    </row>
    <row r="27" spans="1:5" x14ac:dyDescent="0.3">
      <c r="B27" s="31" t="s">
        <v>27</v>
      </c>
      <c r="C27" s="31" t="s">
        <v>28</v>
      </c>
      <c r="D27" s="31" t="s">
        <v>29</v>
      </c>
    </row>
    <row r="28" spans="1:5" x14ac:dyDescent="0.3">
      <c r="A28" t="s">
        <v>24</v>
      </c>
      <c r="B28" s="33">
        <f>+B22/B9</f>
        <v>2.9793812402764994E-2</v>
      </c>
      <c r="C28" s="34">
        <f>+C22/C9</f>
        <v>7.5866676085667759E-2</v>
      </c>
      <c r="D28" s="35">
        <f>+D22/D9</f>
        <v>1.8665248525320543E-2</v>
      </c>
    </row>
    <row r="29" spans="1:5" x14ac:dyDescent="0.3">
      <c r="A29" t="s">
        <v>25</v>
      </c>
      <c r="B29" s="33">
        <f t="shared" ref="B29:D29" si="10">+B23/B10</f>
        <v>1.1198710518690227</v>
      </c>
      <c r="C29" s="34">
        <f t="shared" si="10"/>
        <v>2.8150961871619899</v>
      </c>
      <c r="D29" s="35">
        <f t="shared" si="10"/>
        <v>0.68383684264062738</v>
      </c>
    </row>
    <row r="30" spans="1:5" x14ac:dyDescent="0.3">
      <c r="A30" t="s">
        <v>26</v>
      </c>
      <c r="B30" s="42">
        <f t="shared" ref="B30:D30" si="11">+B24/B11</f>
        <v>0.61317473758837349</v>
      </c>
      <c r="C30" s="43">
        <f t="shared" si="11"/>
        <v>1.5369871891345674</v>
      </c>
      <c r="D30" s="44">
        <f t="shared" si="11"/>
        <v>0.37230387727349445</v>
      </c>
    </row>
    <row r="31" spans="1:5" x14ac:dyDescent="0.3">
      <c r="E31" s="45">
        <f>SUM(B28:D30)</f>
        <v>7.2655956226818281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7"/>
  <sheetViews>
    <sheetView zoomScale="140" zoomScaleNormal="140" workbookViewId="0">
      <pane xSplit="2" ySplit="3" topLeftCell="C4" activePane="bottomRight" state="frozen"/>
      <selection activeCell="G9" sqref="G9"/>
      <selection pane="topRight" activeCell="G9" sqref="G9"/>
      <selection pane="bottomLeft" activeCell="G9" sqref="G9"/>
      <selection pane="bottomRight" activeCell="G20" sqref="G20"/>
    </sheetView>
  </sheetViews>
  <sheetFormatPr defaultColWidth="9.109375" defaultRowHeight="14.4" x14ac:dyDescent="0.3"/>
  <cols>
    <col min="2" max="2" width="4.6640625" customWidth="1"/>
  </cols>
  <sheetData>
    <row r="2" spans="1:8" x14ac:dyDescent="0.3">
      <c r="A2" s="1"/>
      <c r="B2" s="11" t="s">
        <v>0</v>
      </c>
      <c r="C2" s="12">
        <f t="shared" ref="C2:G2" si="0">+C3*2</f>
        <v>0.2</v>
      </c>
      <c r="D2" s="12">
        <f t="shared" si="0"/>
        <v>0.1</v>
      </c>
      <c r="E2" s="12">
        <f>+E3*2</f>
        <v>0.05</v>
      </c>
      <c r="F2" s="15">
        <f t="shared" si="0"/>
        <v>0.02</v>
      </c>
      <c r="G2" s="12">
        <f t="shared" si="0"/>
        <v>0.01</v>
      </c>
      <c r="H2" s="12">
        <f>+H3*2</f>
        <v>1E-4</v>
      </c>
    </row>
    <row r="3" spans="1:8" x14ac:dyDescent="0.3">
      <c r="A3" s="3" t="s">
        <v>1</v>
      </c>
      <c r="B3" s="13" t="s">
        <v>2</v>
      </c>
      <c r="C3" s="14">
        <v>0.1</v>
      </c>
      <c r="D3" s="14">
        <v>0.05</v>
      </c>
      <c r="E3" s="14">
        <v>2.5000000000000001E-2</v>
      </c>
      <c r="F3" s="14">
        <v>0.01</v>
      </c>
      <c r="G3" s="14">
        <v>5.0000000000000001E-3</v>
      </c>
      <c r="H3" s="14">
        <v>5.0000000000000002E-5</v>
      </c>
    </row>
    <row r="4" spans="1:8" x14ac:dyDescent="0.3">
      <c r="A4">
        <v>1</v>
      </c>
      <c r="C4" s="4">
        <f>_xlfn.T.INV.2T(C$2,$A4)</f>
        <v>3.077683537175254</v>
      </c>
      <c r="D4" s="4">
        <f t="shared" ref="D4:H19" si="1">_xlfn.T.INV.2T(D$2,$A4)</f>
        <v>6.3137515146750438</v>
      </c>
      <c r="E4" s="4">
        <f t="shared" si="1"/>
        <v>12.706204736174707</v>
      </c>
      <c r="F4" s="4">
        <f t="shared" si="1"/>
        <v>31.820515953773956</v>
      </c>
      <c r="G4" s="4">
        <f t="shared" si="1"/>
        <v>63.656741162871583</v>
      </c>
      <c r="H4" s="4">
        <f t="shared" si="1"/>
        <v>6366.1976713159365</v>
      </c>
    </row>
    <row r="5" spans="1:8" x14ac:dyDescent="0.3">
      <c r="A5">
        <v>2</v>
      </c>
      <c r="C5" s="4">
        <f t="shared" ref="C5:H36" si="2">_xlfn.T.INV.2T(C$2,$A5)</f>
        <v>1.8856180831641267</v>
      </c>
      <c r="D5" s="4">
        <f t="shared" si="1"/>
        <v>2.9199855803537269</v>
      </c>
      <c r="E5" s="4">
        <f t="shared" si="1"/>
        <v>4.3026527297494637</v>
      </c>
      <c r="F5" s="4">
        <f t="shared" si="1"/>
        <v>6.9645567342832733</v>
      </c>
      <c r="G5" s="4">
        <f t="shared" si="1"/>
        <v>9.9248432009182928</v>
      </c>
      <c r="H5" s="4">
        <f t="shared" si="1"/>
        <v>99.992499843744525</v>
      </c>
    </row>
    <row r="6" spans="1:8" x14ac:dyDescent="0.3">
      <c r="A6">
        <v>3</v>
      </c>
      <c r="C6" s="4">
        <f t="shared" si="2"/>
        <v>1.63774435369621</v>
      </c>
      <c r="D6" s="4">
        <f t="shared" si="1"/>
        <v>2.3533634348018233</v>
      </c>
      <c r="E6" s="4">
        <f t="shared" si="1"/>
        <v>3.1824463052837091</v>
      </c>
      <c r="F6" s="4">
        <f t="shared" si="1"/>
        <v>4.5407028585681335</v>
      </c>
      <c r="G6" s="4">
        <f t="shared" si="1"/>
        <v>5.8409093097333571</v>
      </c>
      <c r="H6" s="4">
        <f t="shared" si="1"/>
        <v>28.000130010948968</v>
      </c>
    </row>
    <row r="7" spans="1:8" x14ac:dyDescent="0.3">
      <c r="A7">
        <v>4</v>
      </c>
      <c r="C7" s="4">
        <f t="shared" si="2"/>
        <v>1.5332062740589443</v>
      </c>
      <c r="D7" s="4">
        <f t="shared" si="1"/>
        <v>2.1318467863266499</v>
      </c>
      <c r="E7" s="4">
        <f t="shared" si="1"/>
        <v>2.7764451051977934</v>
      </c>
      <c r="F7" s="4">
        <f t="shared" si="1"/>
        <v>3.7469473879791968</v>
      </c>
      <c r="G7" s="4">
        <f t="shared" si="1"/>
        <v>4.604094871349993</v>
      </c>
      <c r="H7" s="4">
        <f t="shared" si="1"/>
        <v>15.544100581545681</v>
      </c>
    </row>
    <row r="8" spans="1:8" x14ac:dyDescent="0.3">
      <c r="A8">
        <v>5</v>
      </c>
      <c r="C8" s="4">
        <f t="shared" si="2"/>
        <v>1.4758840488244813</v>
      </c>
      <c r="D8" s="4">
        <f t="shared" si="1"/>
        <v>2.0150483733330233</v>
      </c>
      <c r="E8" s="4">
        <f t="shared" si="1"/>
        <v>2.570581835636315</v>
      </c>
      <c r="F8" s="4">
        <f t="shared" si="1"/>
        <v>3.3649299989072183</v>
      </c>
      <c r="G8" s="4">
        <f t="shared" si="1"/>
        <v>4.0321429835552278</v>
      </c>
      <c r="H8" s="4">
        <f t="shared" si="1"/>
        <v>11.177710070278614</v>
      </c>
    </row>
    <row r="9" spans="1:8" x14ac:dyDescent="0.3">
      <c r="A9">
        <v>6</v>
      </c>
      <c r="C9" s="4">
        <f t="shared" si="2"/>
        <v>1.4397557472651481</v>
      </c>
      <c r="D9" s="4">
        <f t="shared" si="1"/>
        <v>1.9431802805153031</v>
      </c>
      <c r="E9" s="4">
        <f t="shared" si="1"/>
        <v>2.4469118511449697</v>
      </c>
      <c r="F9" s="4">
        <f t="shared" si="1"/>
        <v>3.1426684032909828</v>
      </c>
      <c r="G9" s="4">
        <f t="shared" si="1"/>
        <v>3.7074280213247794</v>
      </c>
      <c r="H9" s="4">
        <f t="shared" si="1"/>
        <v>9.0823463272939922</v>
      </c>
    </row>
    <row r="10" spans="1:8" x14ac:dyDescent="0.3">
      <c r="A10">
        <v>7</v>
      </c>
      <c r="C10" s="4">
        <f t="shared" si="2"/>
        <v>1.4149239276505079</v>
      </c>
      <c r="D10" s="4">
        <f t="shared" si="1"/>
        <v>1.8945786050900073</v>
      </c>
      <c r="E10" s="4">
        <f t="shared" si="1"/>
        <v>2.3646242515927849</v>
      </c>
      <c r="F10" s="4">
        <f t="shared" si="1"/>
        <v>2.997951566868529</v>
      </c>
      <c r="G10" s="4">
        <f t="shared" si="1"/>
        <v>3.4994832973504946</v>
      </c>
      <c r="H10" s="4">
        <f t="shared" si="1"/>
        <v>7.8845842624166034</v>
      </c>
    </row>
    <row r="11" spans="1:8" x14ac:dyDescent="0.3">
      <c r="A11">
        <v>8</v>
      </c>
      <c r="C11" s="4">
        <f t="shared" si="2"/>
        <v>1.3968153097438645</v>
      </c>
      <c r="D11" s="4">
        <f t="shared" si="1"/>
        <v>1.8595480375308981</v>
      </c>
      <c r="E11" s="4">
        <f t="shared" si="1"/>
        <v>2.3060041352041671</v>
      </c>
      <c r="F11" s="4">
        <f t="shared" si="1"/>
        <v>2.8964594477096224</v>
      </c>
      <c r="G11" s="4">
        <f t="shared" si="1"/>
        <v>3.3553873313333953</v>
      </c>
      <c r="H11" s="4">
        <f t="shared" si="1"/>
        <v>7.1200038827345384</v>
      </c>
    </row>
    <row r="12" spans="1:8" x14ac:dyDescent="0.3">
      <c r="A12">
        <v>9</v>
      </c>
      <c r="C12" s="4">
        <f t="shared" si="2"/>
        <v>1.383028738396632</v>
      </c>
      <c r="D12" s="4">
        <f t="shared" si="1"/>
        <v>1.8331129326562374</v>
      </c>
      <c r="E12" s="4">
        <f t="shared" si="1"/>
        <v>2.2621571627982053</v>
      </c>
      <c r="F12" s="4">
        <f t="shared" si="1"/>
        <v>2.8214379250258084</v>
      </c>
      <c r="G12" s="4">
        <f t="shared" si="1"/>
        <v>3.2498355415921263</v>
      </c>
      <c r="H12" s="4">
        <f t="shared" si="1"/>
        <v>6.5936825839447852</v>
      </c>
    </row>
    <row r="13" spans="1:8" x14ac:dyDescent="0.3">
      <c r="A13">
        <v>10</v>
      </c>
      <c r="C13" s="4">
        <f t="shared" si="2"/>
        <v>1.3721836411103363</v>
      </c>
      <c r="D13" s="4">
        <f t="shared" si="1"/>
        <v>1.812461122811676</v>
      </c>
      <c r="E13" s="4">
        <f t="shared" si="1"/>
        <v>2.2281388519862744</v>
      </c>
      <c r="F13" s="4">
        <f t="shared" si="1"/>
        <v>2.7637694581126966</v>
      </c>
      <c r="G13" s="4">
        <f t="shared" si="1"/>
        <v>3.1692726726169518</v>
      </c>
      <c r="H13" s="4">
        <f t="shared" si="1"/>
        <v>6.2110508912906628</v>
      </c>
    </row>
    <row r="14" spans="1:8" x14ac:dyDescent="0.3">
      <c r="A14">
        <v>11</v>
      </c>
      <c r="C14" s="4">
        <f t="shared" si="2"/>
        <v>1.3634303180205409</v>
      </c>
      <c r="D14" s="4">
        <f t="shared" si="1"/>
        <v>1.7958848187040437</v>
      </c>
      <c r="E14" s="4">
        <f t="shared" si="1"/>
        <v>2.2009851600916384</v>
      </c>
      <c r="F14" s="4">
        <f t="shared" si="1"/>
        <v>2.7180791838138614</v>
      </c>
      <c r="G14" s="4">
        <f t="shared" si="1"/>
        <v>3.1058065155392809</v>
      </c>
      <c r="H14" s="4">
        <f t="shared" si="1"/>
        <v>5.9211941624730988</v>
      </c>
    </row>
    <row r="15" spans="1:8" x14ac:dyDescent="0.3">
      <c r="A15">
        <v>12</v>
      </c>
      <c r="C15" s="4">
        <f t="shared" si="2"/>
        <v>1.3562173340232047</v>
      </c>
      <c r="D15" s="4">
        <f t="shared" si="1"/>
        <v>1.7822875556493194</v>
      </c>
      <c r="E15" s="4">
        <f t="shared" si="1"/>
        <v>2.1788128296672284</v>
      </c>
      <c r="F15" s="4">
        <f t="shared" si="1"/>
        <v>2.6809979931209149</v>
      </c>
      <c r="G15" s="4">
        <f t="shared" si="1"/>
        <v>3.0545395893929017</v>
      </c>
      <c r="H15" s="4">
        <f t="shared" si="1"/>
        <v>5.6944657932705729</v>
      </c>
    </row>
    <row r="16" spans="1:8" x14ac:dyDescent="0.3">
      <c r="A16">
        <v>13</v>
      </c>
      <c r="C16" s="4">
        <f t="shared" si="2"/>
        <v>1.3501712887800554</v>
      </c>
      <c r="D16" s="4">
        <f t="shared" si="1"/>
        <v>1.7709333959868729</v>
      </c>
      <c r="E16" s="4">
        <f t="shared" si="1"/>
        <v>2.1603686564627926</v>
      </c>
      <c r="F16" s="4">
        <f t="shared" si="1"/>
        <v>2.650308837912192</v>
      </c>
      <c r="G16" s="4">
        <f t="shared" si="1"/>
        <v>3.0122758387165782</v>
      </c>
      <c r="H16" s="4">
        <f t="shared" si="1"/>
        <v>5.5125150495960504</v>
      </c>
    </row>
    <row r="17" spans="1:8" x14ac:dyDescent="0.3">
      <c r="A17">
        <v>14</v>
      </c>
      <c r="C17" s="4">
        <f t="shared" si="2"/>
        <v>1.3450303744546506</v>
      </c>
      <c r="D17" s="4">
        <f t="shared" si="1"/>
        <v>1.7613101357748921</v>
      </c>
      <c r="E17" s="4">
        <f t="shared" si="1"/>
        <v>2.1447866879178044</v>
      </c>
      <c r="F17" s="4">
        <f t="shared" si="1"/>
        <v>2.6244940675900517</v>
      </c>
      <c r="G17" s="4">
        <f t="shared" si="1"/>
        <v>2.9768427343708348</v>
      </c>
      <c r="H17" s="4">
        <f t="shared" si="1"/>
        <v>5.3634130411568179</v>
      </c>
    </row>
    <row r="18" spans="1:8" x14ac:dyDescent="0.3">
      <c r="A18">
        <v>15</v>
      </c>
      <c r="C18" s="4">
        <f t="shared" si="2"/>
        <v>1.3406056078504547</v>
      </c>
      <c r="D18" s="4">
        <f t="shared" si="1"/>
        <v>1.7530503556925723</v>
      </c>
      <c r="E18" s="4">
        <f t="shared" si="1"/>
        <v>2.1314495455597742</v>
      </c>
      <c r="F18" s="4">
        <f t="shared" si="1"/>
        <v>2.6024802950111221</v>
      </c>
      <c r="G18" s="4">
        <f t="shared" si="1"/>
        <v>2.9467128834752381</v>
      </c>
      <c r="H18" s="4">
        <f t="shared" si="1"/>
        <v>5.2390882117540958</v>
      </c>
    </row>
    <row r="19" spans="1:8" x14ac:dyDescent="0.3">
      <c r="A19">
        <v>16</v>
      </c>
      <c r="C19" s="4">
        <f t="shared" si="2"/>
        <v>1.3367571673273144</v>
      </c>
      <c r="D19" s="4">
        <f t="shared" si="1"/>
        <v>1.7458836762762506</v>
      </c>
      <c r="E19" s="4">
        <f t="shared" si="1"/>
        <v>2.119905299221255</v>
      </c>
      <c r="F19" s="4">
        <f t="shared" si="1"/>
        <v>2.5834871852759917</v>
      </c>
      <c r="G19" s="4">
        <f t="shared" si="1"/>
        <v>2.9207816224251002</v>
      </c>
      <c r="H19" s="4">
        <f t="shared" si="1"/>
        <v>5.1338935175459355</v>
      </c>
    </row>
    <row r="20" spans="1:8" x14ac:dyDescent="0.3">
      <c r="A20">
        <v>17</v>
      </c>
      <c r="C20" s="4">
        <f t="shared" si="2"/>
        <v>1.3333793897216262</v>
      </c>
      <c r="D20" s="4">
        <f t="shared" si="2"/>
        <v>1.7396067260750732</v>
      </c>
      <c r="E20" s="16">
        <f t="shared" si="2"/>
        <v>2.109815577833317</v>
      </c>
      <c r="F20" s="4">
        <f t="shared" si="2"/>
        <v>2.5669339837247178</v>
      </c>
      <c r="G20" s="18">
        <f t="shared" si="2"/>
        <v>2.8982305196774178</v>
      </c>
      <c r="H20" s="4">
        <f t="shared" si="2"/>
        <v>5.0437649766379247</v>
      </c>
    </row>
    <row r="21" spans="1:8" x14ac:dyDescent="0.3">
      <c r="A21">
        <v>18</v>
      </c>
      <c r="C21" s="4">
        <f t="shared" si="2"/>
        <v>1.3303909435699084</v>
      </c>
      <c r="D21" s="4">
        <f t="shared" si="2"/>
        <v>1.7340636066175394</v>
      </c>
      <c r="E21" s="4">
        <f t="shared" si="2"/>
        <v>2.1009220402410378</v>
      </c>
      <c r="F21" s="4">
        <f t="shared" si="2"/>
        <v>2.552379630182251</v>
      </c>
      <c r="G21" s="4">
        <f t="shared" si="2"/>
        <v>2.8784404727386073</v>
      </c>
      <c r="H21" s="4">
        <f t="shared" si="2"/>
        <v>4.9657062852915423</v>
      </c>
    </row>
    <row r="22" spans="1:8" x14ac:dyDescent="0.3">
      <c r="A22">
        <v>19</v>
      </c>
      <c r="C22" s="4">
        <f t="shared" si="2"/>
        <v>1.3277282090267981</v>
      </c>
      <c r="D22" s="4">
        <f t="shared" si="2"/>
        <v>1.7291328115213698</v>
      </c>
      <c r="E22" s="4">
        <f t="shared" si="2"/>
        <v>2.0930240544083096</v>
      </c>
      <c r="F22" s="4">
        <f t="shared" si="2"/>
        <v>2.5394831906239612</v>
      </c>
      <c r="G22" s="4">
        <f t="shared" si="2"/>
        <v>2.8609346064649799</v>
      </c>
      <c r="H22" s="4">
        <f t="shared" si="2"/>
        <v>4.8974615888621678</v>
      </c>
    </row>
    <row r="23" spans="1:8" x14ac:dyDescent="0.3">
      <c r="A23">
        <v>20</v>
      </c>
      <c r="C23" s="4">
        <f t="shared" si="2"/>
        <v>1.3253407069850465</v>
      </c>
      <c r="D23" s="4">
        <f t="shared" si="2"/>
        <v>1.7247182429207868</v>
      </c>
      <c r="E23" s="4">
        <f t="shared" si="2"/>
        <v>2.0859634472658648</v>
      </c>
      <c r="F23" s="4">
        <f t="shared" si="2"/>
        <v>2.5279770027415731</v>
      </c>
      <c r="G23" s="4">
        <f t="shared" si="2"/>
        <v>2.8453397097861091</v>
      </c>
      <c r="H23" s="4">
        <f t="shared" si="2"/>
        <v>4.8373011529096637</v>
      </c>
    </row>
    <row r="24" spans="1:8" x14ac:dyDescent="0.3">
      <c r="A24">
        <v>21</v>
      </c>
      <c r="C24" s="4">
        <f t="shared" si="2"/>
        <v>1.3231878738651732</v>
      </c>
      <c r="D24" s="4">
        <f t="shared" si="2"/>
        <v>1.7207429028118781</v>
      </c>
      <c r="E24" s="4">
        <f t="shared" si="2"/>
        <v>2.07961384472768</v>
      </c>
      <c r="F24" s="4">
        <f t="shared" si="2"/>
        <v>2.5176480160447423</v>
      </c>
      <c r="G24" s="4">
        <f t="shared" si="2"/>
        <v>2.8313595580230499</v>
      </c>
      <c r="H24" s="4">
        <f t="shared" si="2"/>
        <v>4.7838771164362228</v>
      </c>
    </row>
    <row r="25" spans="1:8" x14ac:dyDescent="0.3">
      <c r="A25">
        <v>22</v>
      </c>
      <c r="C25" s="4">
        <f t="shared" si="2"/>
        <v>1.3212367416133624</v>
      </c>
      <c r="D25" s="4">
        <f t="shared" si="2"/>
        <v>1.7171443743802424</v>
      </c>
      <c r="E25" s="4">
        <f t="shared" si="2"/>
        <v>2.0738730679040258</v>
      </c>
      <c r="F25" s="4">
        <f t="shared" si="2"/>
        <v>2.5083245528990807</v>
      </c>
      <c r="G25" s="4">
        <f t="shared" si="2"/>
        <v>2.8187560606001436</v>
      </c>
      <c r="H25" s="4">
        <f t="shared" si="2"/>
        <v>4.736124060965432</v>
      </c>
    </row>
    <row r="26" spans="1:8" x14ac:dyDescent="0.3">
      <c r="A26">
        <v>23</v>
      </c>
      <c r="C26" s="4">
        <f t="shared" si="2"/>
        <v>1.3194602398161621</v>
      </c>
      <c r="D26" s="4">
        <f t="shared" si="2"/>
        <v>1.7138715277470482</v>
      </c>
      <c r="E26" s="4">
        <f t="shared" si="2"/>
        <v>2.0686576104190491</v>
      </c>
      <c r="F26" s="4">
        <f t="shared" si="2"/>
        <v>2.4998667394946681</v>
      </c>
      <c r="G26" s="4">
        <f t="shared" si="2"/>
        <v>2.807335683769999</v>
      </c>
      <c r="H26" s="4">
        <f t="shared" si="2"/>
        <v>4.6931890010747859</v>
      </c>
    </row>
    <row r="27" spans="1:8" x14ac:dyDescent="0.3">
      <c r="A27">
        <v>24</v>
      </c>
      <c r="C27" s="4">
        <f t="shared" si="2"/>
        <v>1.3178359336731498</v>
      </c>
      <c r="D27" s="4">
        <f t="shared" si="2"/>
        <v>1.7108820799094284</v>
      </c>
      <c r="E27" s="4">
        <f t="shared" si="2"/>
        <v>2.0638985616280254</v>
      </c>
      <c r="F27" s="4">
        <f t="shared" si="2"/>
        <v>2.492159473157757</v>
      </c>
      <c r="G27" s="4">
        <f t="shared" si="2"/>
        <v>2.7969395047744556</v>
      </c>
      <c r="H27" s="4">
        <f t="shared" si="2"/>
        <v>4.6543811468823169</v>
      </c>
    </row>
    <row r="28" spans="1:8" x14ac:dyDescent="0.3">
      <c r="A28">
        <v>25</v>
      </c>
      <c r="C28" s="4">
        <f t="shared" si="2"/>
        <v>1.3163450726738706</v>
      </c>
      <c r="D28" s="4">
        <f t="shared" si="2"/>
        <v>1.7081407612518986</v>
      </c>
      <c r="E28" s="4">
        <f t="shared" si="2"/>
        <v>2.0595385527532977</v>
      </c>
      <c r="F28" s="4">
        <f t="shared" si="2"/>
        <v>2.485107175410763</v>
      </c>
      <c r="G28" s="4">
        <f t="shared" si="2"/>
        <v>2.7874358136769706</v>
      </c>
      <c r="H28" s="4">
        <f t="shared" si="2"/>
        <v>4.619135234934026</v>
      </c>
    </row>
    <row r="29" spans="1:8" x14ac:dyDescent="0.3">
      <c r="A29">
        <v>26</v>
      </c>
      <c r="C29" s="4">
        <f t="shared" si="2"/>
        <v>1.3149718642705173</v>
      </c>
      <c r="D29" s="4">
        <f t="shared" si="2"/>
        <v>1.7056179197592738</v>
      </c>
      <c r="E29" s="4">
        <f t="shared" si="2"/>
        <v>2.0555294386428731</v>
      </c>
      <c r="F29" s="4">
        <f t="shared" si="2"/>
        <v>2.4786298235912425</v>
      </c>
      <c r="G29" s="4">
        <f t="shared" si="2"/>
        <v>2.7787145333296839</v>
      </c>
      <c r="H29" s="4">
        <f t="shared" si="2"/>
        <v>4.5869843476277099</v>
      </c>
    </row>
    <row r="30" spans="1:8" x14ac:dyDescent="0.3">
      <c r="A30">
        <v>27</v>
      </c>
      <c r="C30" s="4">
        <f t="shared" si="2"/>
        <v>1.3137029128292739</v>
      </c>
      <c r="D30" s="4">
        <f t="shared" si="2"/>
        <v>1.7032884457221271</v>
      </c>
      <c r="E30" s="4">
        <f t="shared" si="2"/>
        <v>2.0518305164802859</v>
      </c>
      <c r="F30" s="4">
        <f t="shared" si="2"/>
        <v>2.4726599119560069</v>
      </c>
      <c r="G30" s="4">
        <f t="shared" si="2"/>
        <v>2.770682957122212</v>
      </c>
      <c r="H30" s="4">
        <f t="shared" si="2"/>
        <v>4.5575394823713529</v>
      </c>
    </row>
    <row r="31" spans="1:8" x14ac:dyDescent="0.3">
      <c r="A31">
        <v>28</v>
      </c>
      <c r="C31" s="4">
        <f t="shared" si="2"/>
        <v>1.3125267815926682</v>
      </c>
      <c r="D31" s="4">
        <f t="shared" si="2"/>
        <v>1.7011309342659326</v>
      </c>
      <c r="E31" s="4">
        <f t="shared" si="2"/>
        <v>2.0484071417952445</v>
      </c>
      <c r="F31" s="4">
        <f t="shared" si="2"/>
        <v>2.467140097967472</v>
      </c>
      <c r="G31" s="4">
        <f t="shared" si="2"/>
        <v>2.7632624554614447</v>
      </c>
      <c r="H31" s="4">
        <f t="shared" si="2"/>
        <v>4.5304739973854335</v>
      </c>
    </row>
    <row r="32" spans="1:8" x14ac:dyDescent="0.3">
      <c r="A32">
        <v>29</v>
      </c>
      <c r="C32" s="4">
        <f t="shared" si="2"/>
        <v>1.3114336473015527</v>
      </c>
      <c r="D32" s="4">
        <f t="shared" si="2"/>
        <v>1.6991270265334986</v>
      </c>
      <c r="E32" s="4">
        <f t="shared" si="2"/>
        <v>2.0452296421327048</v>
      </c>
      <c r="F32" s="4">
        <f t="shared" si="2"/>
        <v>2.4620213601504126</v>
      </c>
      <c r="G32" s="4">
        <f t="shared" si="2"/>
        <v>2.7563859036706049</v>
      </c>
      <c r="H32" s="4">
        <f t="shared" si="2"/>
        <v>4.5055116312109611</v>
      </c>
    </row>
    <row r="33" spans="1:8" x14ac:dyDescent="0.3">
      <c r="A33">
        <v>30</v>
      </c>
      <c r="C33" s="4">
        <f t="shared" si="2"/>
        <v>1.3104150253913947</v>
      </c>
      <c r="D33" s="4">
        <f t="shared" si="2"/>
        <v>1.6972608865939587</v>
      </c>
      <c r="E33" s="4">
        <f t="shared" si="2"/>
        <v>2.0422724563012378</v>
      </c>
      <c r="F33" s="4">
        <f t="shared" si="2"/>
        <v>2.4572615424005915</v>
      </c>
      <c r="G33" s="4">
        <f t="shared" si="2"/>
        <v>2.7499956535672259</v>
      </c>
      <c r="H33" s="4">
        <f t="shared" si="2"/>
        <v>4.4824171754097479</v>
      </c>
    </row>
    <row r="34" spans="1:8" x14ac:dyDescent="0.3">
      <c r="A34">
        <v>31</v>
      </c>
      <c r="C34" s="4">
        <f t="shared" si="2"/>
        <v>1.3094635494946458</v>
      </c>
      <c r="D34" s="4">
        <f t="shared" si="2"/>
        <v>1.6955187825458664</v>
      </c>
      <c r="E34" s="4">
        <f t="shared" si="2"/>
        <v>2.0395134463964082</v>
      </c>
      <c r="F34" s="4">
        <f t="shared" si="2"/>
        <v>2.4528241934026456</v>
      </c>
      <c r="G34" s="4">
        <f t="shared" si="2"/>
        <v>2.7440419192942698</v>
      </c>
      <c r="H34" s="4">
        <f t="shared" si="2"/>
        <v>4.4609891407839433</v>
      </c>
    </row>
    <row r="35" spans="1:8" x14ac:dyDescent="0.3">
      <c r="A35">
        <v>32</v>
      </c>
      <c r="C35" s="4">
        <f t="shared" si="2"/>
        <v>1.3085727931295197</v>
      </c>
      <c r="D35" s="4">
        <f t="shared" si="2"/>
        <v>1.6938887483837093</v>
      </c>
      <c r="E35" s="4">
        <f t="shared" si="2"/>
        <v>2.0369333434601011</v>
      </c>
      <c r="F35" s="4">
        <f t="shared" si="2"/>
        <v>2.4486776336720522</v>
      </c>
      <c r="G35" s="4">
        <f t="shared" si="2"/>
        <v>2.7384814820121886</v>
      </c>
      <c r="H35" s="4">
        <f t="shared" si="2"/>
        <v>4.4410539381158722</v>
      </c>
    </row>
    <row r="36" spans="1:8" x14ac:dyDescent="0.3">
      <c r="A36">
        <v>33</v>
      </c>
      <c r="C36" s="4">
        <f t="shared" si="2"/>
        <v>1.3077371244508877</v>
      </c>
      <c r="D36" s="4">
        <f t="shared" si="2"/>
        <v>1.6923603090303456</v>
      </c>
      <c r="E36" s="4">
        <f t="shared" si="2"/>
        <v>2.0345152974493397</v>
      </c>
      <c r="F36" s="4">
        <f t="shared" si="2"/>
        <v>2.4447941998078058</v>
      </c>
      <c r="G36" s="4">
        <f t="shared" si="2"/>
        <v>2.733276642350837</v>
      </c>
      <c r="H36" s="4">
        <f t="shared" si="2"/>
        <v>4.4224612213673593</v>
      </c>
    </row>
    <row r="37" spans="1:8" x14ac:dyDescent="0.3">
      <c r="A37">
        <v>34</v>
      </c>
      <c r="C37" s="4">
        <f t="shared" ref="C37:H68" si="3">_xlfn.T.INV.2T(C$2,$A37)</f>
        <v>1.3069515871264279</v>
      </c>
      <c r="D37" s="4">
        <f t="shared" si="3"/>
        <v>1.6909242551868542</v>
      </c>
      <c r="E37" s="4">
        <f t="shared" si="3"/>
        <v>2.0322445093177191</v>
      </c>
      <c r="F37" s="4">
        <f t="shared" si="3"/>
        <v>2.4411496279064839</v>
      </c>
      <c r="G37" s="4">
        <f t="shared" si="3"/>
        <v>2.7283943670707203</v>
      </c>
      <c r="H37" s="4">
        <f t="shared" si="3"/>
        <v>4.4050801316441559</v>
      </c>
    </row>
    <row r="38" spans="1:8" x14ac:dyDescent="0.3">
      <c r="A38">
        <v>35</v>
      </c>
      <c r="C38" s="4">
        <f t="shared" si="3"/>
        <v>1.3062118020160358</v>
      </c>
      <c r="D38" s="4">
        <f t="shared" si="3"/>
        <v>1.6895724577802647</v>
      </c>
      <c r="E38" s="4">
        <f t="shared" si="3"/>
        <v>2.0301079282503438</v>
      </c>
      <c r="F38" s="4">
        <f t="shared" si="3"/>
        <v>2.4377225471437423</v>
      </c>
      <c r="G38" s="4">
        <f t="shared" si="3"/>
        <v>2.7238055892080912</v>
      </c>
      <c r="H38" s="4">
        <f t="shared" si="3"/>
        <v>4.3887962453533902</v>
      </c>
    </row>
    <row r="39" spans="1:8" x14ac:dyDescent="0.3">
      <c r="A39">
        <v>36</v>
      </c>
      <c r="C39" s="4">
        <f t="shared" si="3"/>
        <v>1.3055138855362491</v>
      </c>
      <c r="D39" s="4">
        <f t="shared" si="3"/>
        <v>1.6882977141168172</v>
      </c>
      <c r="E39" s="4">
        <f t="shared" si="3"/>
        <v>2.028094000980452</v>
      </c>
      <c r="F39" s="4">
        <f t="shared" si="3"/>
        <v>2.4344940612311401</v>
      </c>
      <c r="G39" s="4">
        <f t="shared" si="3"/>
        <v>2.7194846304500082</v>
      </c>
      <c r="H39" s="4">
        <f t="shared" si="3"/>
        <v>4.3735090774494063</v>
      </c>
    </row>
    <row r="40" spans="1:8" x14ac:dyDescent="0.3">
      <c r="A40">
        <v>37</v>
      </c>
      <c r="C40" s="4">
        <f t="shared" si="3"/>
        <v>1.3048543814976252</v>
      </c>
      <c r="D40" s="4">
        <f t="shared" si="3"/>
        <v>1.6870936195962629</v>
      </c>
      <c r="E40" s="4">
        <f t="shared" si="3"/>
        <v>2.026192463029111</v>
      </c>
      <c r="F40" s="4">
        <f t="shared" si="3"/>
        <v>2.4314474004646742</v>
      </c>
      <c r="G40" s="4">
        <f t="shared" si="3"/>
        <v>2.7154087215499887</v>
      </c>
      <c r="H40" s="4">
        <f t="shared" si="3"/>
        <v>4.3591300256315133</v>
      </c>
    </row>
    <row r="41" spans="1:8" x14ac:dyDescent="0.3">
      <c r="A41">
        <v>38</v>
      </c>
      <c r="C41" s="4">
        <f t="shared" si="3"/>
        <v>1.3042302038905009</v>
      </c>
      <c r="D41" s="4">
        <f t="shared" si="3"/>
        <v>1.6859544601667387</v>
      </c>
      <c r="E41" s="4">
        <f t="shared" si="3"/>
        <v>2.0243941639119702</v>
      </c>
      <c r="F41" s="4">
        <f t="shared" si="3"/>
        <v>2.4285676308590882</v>
      </c>
      <c r="G41" s="4">
        <f t="shared" si="3"/>
        <v>2.711557601913082</v>
      </c>
      <c r="H41" s="4">
        <f t="shared" si="3"/>
        <v>4.3455806673746329</v>
      </c>
    </row>
    <row r="42" spans="1:8" x14ac:dyDescent="0.3">
      <c r="A42">
        <v>39</v>
      </c>
      <c r="C42" s="4">
        <f t="shared" si="3"/>
        <v>1.3036385886212738</v>
      </c>
      <c r="D42" s="4">
        <f t="shared" si="3"/>
        <v>1.6848751217112248</v>
      </c>
      <c r="E42" s="4">
        <f t="shared" si="3"/>
        <v>2.0226909200367595</v>
      </c>
      <c r="F42" s="4">
        <f t="shared" si="3"/>
        <v>2.4258414097356304</v>
      </c>
      <c r="G42" s="4">
        <f t="shared" si="3"/>
        <v>2.7079131835176615</v>
      </c>
      <c r="H42" s="4">
        <f t="shared" si="3"/>
        <v>4.3327913412126753</v>
      </c>
    </row>
    <row r="43" spans="1:8" x14ac:dyDescent="0.3">
      <c r="A43">
        <v>40</v>
      </c>
      <c r="C43" s="4">
        <f t="shared" si="3"/>
        <v>1.3030770526071962</v>
      </c>
      <c r="D43" s="4">
        <f t="shared" si="3"/>
        <v>1.6838510133356521</v>
      </c>
      <c r="E43" s="4">
        <f t="shared" si="3"/>
        <v>2.0210753903062737</v>
      </c>
      <c r="F43" s="4">
        <f t="shared" si="3"/>
        <v>2.4232567793348583</v>
      </c>
      <c r="G43" s="4">
        <f t="shared" si="3"/>
        <v>2.7044592674331631</v>
      </c>
      <c r="H43" s="4">
        <f t="shared" si="3"/>
        <v>4.3206999584969443</v>
      </c>
    </row>
    <row r="44" spans="1:8" x14ac:dyDescent="0.3">
      <c r="A44">
        <v>41</v>
      </c>
      <c r="C44" s="4">
        <f t="shared" si="3"/>
        <v>1.3025433589533821</v>
      </c>
      <c r="D44" s="4">
        <f t="shared" si="3"/>
        <v>1.6828780021327077</v>
      </c>
      <c r="E44" s="4">
        <f t="shared" si="3"/>
        <v>2.0195409704413767</v>
      </c>
      <c r="F44" s="4">
        <f t="shared" si="3"/>
        <v>2.420802991729079</v>
      </c>
      <c r="G44" s="4">
        <f t="shared" si="3"/>
        <v>2.7011813035785219</v>
      </c>
      <c r="H44" s="4">
        <f t="shared" si="3"/>
        <v>4.3092510031586757</v>
      </c>
    </row>
    <row r="45" spans="1:8" x14ac:dyDescent="0.3">
      <c r="A45">
        <v>42</v>
      </c>
      <c r="C45" s="4">
        <f t="shared" si="3"/>
        <v>1.3020354871825144</v>
      </c>
      <c r="D45" s="4">
        <f t="shared" si="3"/>
        <v>1.6819523574675355</v>
      </c>
      <c r="E45" s="4">
        <f t="shared" si="3"/>
        <v>2.0180817028184461</v>
      </c>
      <c r="F45" s="4">
        <f t="shared" si="3"/>
        <v>2.4184703596346364</v>
      </c>
      <c r="G45" s="4">
        <f t="shared" si="3"/>
        <v>2.6980661862199842</v>
      </c>
      <c r="H45" s="4">
        <f t="shared" si="3"/>
        <v>4.2983946857087973</v>
      </c>
    </row>
    <row r="46" spans="1:8" x14ac:dyDescent="0.3">
      <c r="A46">
        <v>43</v>
      </c>
      <c r="C46" s="4">
        <f t="shared" si="3"/>
        <v>1.301551607682168</v>
      </c>
      <c r="D46" s="4">
        <f t="shared" si="3"/>
        <v>1.6810707032025196</v>
      </c>
      <c r="E46" s="4">
        <f t="shared" si="3"/>
        <v>2.0166921992278248</v>
      </c>
      <c r="F46" s="4">
        <f t="shared" si="3"/>
        <v>2.416250128762973</v>
      </c>
      <c r="G46" s="4">
        <f t="shared" si="3"/>
        <v>2.695102079157675</v>
      </c>
      <c r="H46" s="4">
        <f t="shared" si="3"/>
        <v>4.2880862244575768</v>
      </c>
    </row>
    <row r="47" spans="1:8" x14ac:dyDescent="0.3">
      <c r="A47">
        <v>44</v>
      </c>
      <c r="C47" s="4">
        <f t="shared" si="3"/>
        <v>1.3010900596888011</v>
      </c>
      <c r="D47" s="4">
        <f t="shared" si="3"/>
        <v>1.680229976572116</v>
      </c>
      <c r="E47" s="4">
        <f t="shared" si="3"/>
        <v>2.0153675744437649</v>
      </c>
      <c r="F47" s="4">
        <f t="shared" si="3"/>
        <v>2.4141343681687393</v>
      </c>
      <c r="G47" s="4">
        <f t="shared" si="3"/>
        <v>2.6922782656930231</v>
      </c>
      <c r="H47" s="4">
        <f t="shared" si="3"/>
        <v>4.2782852322072653</v>
      </c>
    </row>
    <row r="48" spans="1:8" x14ac:dyDescent="0.3">
      <c r="A48">
        <v>45</v>
      </c>
      <c r="C48" s="4">
        <f t="shared" si="3"/>
        <v>1.3006493322502373</v>
      </c>
      <c r="D48" s="4">
        <f t="shared" si="3"/>
        <v>1.6794273926523535</v>
      </c>
      <c r="E48" s="4">
        <f t="shared" si="3"/>
        <v>2.0141033888808457</v>
      </c>
      <c r="F48" s="4">
        <f t="shared" si="3"/>
        <v>2.4121158757033583</v>
      </c>
      <c r="G48" s="4">
        <f t="shared" si="3"/>
        <v>2.6895850193746429</v>
      </c>
      <c r="H48" s="4">
        <f t="shared" si="3"/>
        <v>4.2689551908132923</v>
      </c>
    </row>
    <row r="49" spans="1:8" x14ac:dyDescent="0.3">
      <c r="A49">
        <v>46</v>
      </c>
      <c r="C49" s="4">
        <f t="shared" si="3"/>
        <v>1.3002280477069388</v>
      </c>
      <c r="D49" s="4">
        <f t="shared" si="3"/>
        <v>1.678660413556865</v>
      </c>
      <c r="E49" s="4">
        <f t="shared" si="3"/>
        <v>2.0128955989194299</v>
      </c>
      <c r="F49" s="4">
        <f t="shared" si="3"/>
        <v>2.4101880962013791</v>
      </c>
      <c r="G49" s="4">
        <f t="shared" si="3"/>
        <v>2.6870134922422171</v>
      </c>
      <c r="H49" s="4">
        <f t="shared" si="3"/>
        <v>4.2600629992859709</v>
      </c>
    </row>
    <row r="50" spans="1:8" x14ac:dyDescent="0.3">
      <c r="A50">
        <v>47</v>
      </c>
      <c r="C50" s="4">
        <f t="shared" si="3"/>
        <v>1.2998249473116616</v>
      </c>
      <c r="D50" s="4">
        <f t="shared" si="3"/>
        <v>1.6779267216418625</v>
      </c>
      <c r="E50" s="4">
        <f t="shared" si="3"/>
        <v>2.0117405137297668</v>
      </c>
      <c r="F50" s="4">
        <f t="shared" si="3"/>
        <v>2.4083450504434252</v>
      </c>
      <c r="G50" s="4">
        <f t="shared" si="3"/>
        <v>2.6845556178665255</v>
      </c>
      <c r="H50" s="4">
        <f t="shared" si="3"/>
        <v>4.2515785837112388</v>
      </c>
    </row>
    <row r="51" spans="1:8" x14ac:dyDescent="0.3">
      <c r="A51">
        <v>48</v>
      </c>
      <c r="C51" s="4">
        <f t="shared" si="3"/>
        <v>1.2994388786713924</v>
      </c>
      <c r="D51" s="4">
        <f t="shared" si="3"/>
        <v>1.6772241961243386</v>
      </c>
      <c r="E51" s="4">
        <f t="shared" si="3"/>
        <v>2.0106347576242314</v>
      </c>
      <c r="F51" s="4">
        <f t="shared" si="3"/>
        <v>2.406581273275608</v>
      </c>
      <c r="G51" s="4">
        <f t="shared" si="3"/>
        <v>2.6822040269502154</v>
      </c>
      <c r="H51" s="4">
        <f t="shared" si="3"/>
        <v>4.2434745593544241</v>
      </c>
    </row>
    <row r="52" spans="1:8" x14ac:dyDescent="0.3">
      <c r="A52">
        <v>49</v>
      </c>
      <c r="C52" s="4">
        <f t="shared" si="3"/>
        <v>1.2990687847477498</v>
      </c>
      <c r="D52" s="4">
        <f t="shared" si="3"/>
        <v>1.6765508926168529</v>
      </c>
      <c r="E52" s="4">
        <f t="shared" si="3"/>
        <v>2.0095752371292388</v>
      </c>
      <c r="F52" s="4">
        <f t="shared" si="3"/>
        <v>2.4048917595376684</v>
      </c>
      <c r="G52" s="4">
        <f t="shared" si="3"/>
        <v>2.6799519736315514</v>
      </c>
      <c r="H52" s="4">
        <f t="shared" si="3"/>
        <v>4.2357259369886782</v>
      </c>
    </row>
    <row r="53" spans="1:8" x14ac:dyDescent="0.3">
      <c r="A53">
        <v>50</v>
      </c>
      <c r="C53" s="4">
        <f t="shared" si="3"/>
        <v>1.2987136941948108</v>
      </c>
      <c r="D53" s="4">
        <f t="shared" si="3"/>
        <v>1.6759050251630967</v>
      </c>
      <c r="E53" s="4">
        <f t="shared" si="3"/>
        <v>2.0085591121007611</v>
      </c>
      <c r="F53" s="4">
        <f t="shared" si="3"/>
        <v>2.4032719166741709</v>
      </c>
      <c r="G53" s="4">
        <f t="shared" si="3"/>
        <v>2.6777932709408443</v>
      </c>
      <c r="H53" s="4">
        <f t="shared" si="3"/>
        <v>4.2283098668458106</v>
      </c>
    </row>
    <row r="54" spans="1:8" x14ac:dyDescent="0.3">
      <c r="A54">
        <v>51</v>
      </c>
      <c r="C54" s="4">
        <f t="shared" si="3"/>
        <v>1.2983727128483706</v>
      </c>
      <c r="D54" s="4">
        <f t="shared" si="3"/>
        <v>1.6752849504249088</v>
      </c>
      <c r="E54" s="4">
        <f t="shared" si="3"/>
        <v>2.007583770315835</v>
      </c>
      <c r="F54" s="4">
        <f t="shared" si="3"/>
        <v>2.4017175230846965</v>
      </c>
      <c r="G54" s="4">
        <f t="shared" si="3"/>
        <v>2.6757222341106486</v>
      </c>
      <c r="H54" s="4">
        <f t="shared" si="3"/>
        <v>4.2212054146893188</v>
      </c>
    </row>
    <row r="55" spans="1:8" x14ac:dyDescent="0.3">
      <c r="A55">
        <v>52</v>
      </c>
      <c r="C55" s="4">
        <f t="shared" si="3"/>
        <v>1.2980450162097479</v>
      </c>
      <c r="D55" s="4">
        <f t="shared" si="3"/>
        <v>1.6746891537260258</v>
      </c>
      <c r="E55" s="4">
        <f t="shared" si="3"/>
        <v>2.0066468050616861</v>
      </c>
      <c r="F55" s="4">
        <f t="shared" si="3"/>
        <v>2.4002246914183822</v>
      </c>
      <c r="G55" s="4">
        <f t="shared" si="3"/>
        <v>2.6737336306472206</v>
      </c>
      <c r="H55" s="4">
        <f t="shared" si="3"/>
        <v>4.2143933654086787</v>
      </c>
    </row>
    <row r="56" spans="1:8" x14ac:dyDescent="0.3">
      <c r="A56">
        <v>53</v>
      </c>
      <c r="C56" s="4">
        <f t="shared" si="3"/>
        <v>1.2977298427910675</v>
      </c>
      <c r="D56" s="4">
        <f t="shared" si="3"/>
        <v>1.6741162367030993</v>
      </c>
      <c r="E56" s="4">
        <f t="shared" si="3"/>
        <v>2.0057459953178696</v>
      </c>
      <c r="F56" s="4">
        <f t="shared" si="3"/>
        <v>2.3987898361414404</v>
      </c>
      <c r="G56" s="4">
        <f t="shared" si="3"/>
        <v>2.6718226362410036</v>
      </c>
      <c r="H56" s="4">
        <f t="shared" si="3"/>
        <v>4.2078560502714373</v>
      </c>
    </row>
    <row r="57" spans="1:8" x14ac:dyDescent="0.3">
      <c r="A57">
        <v>54</v>
      </c>
      <c r="C57" s="4">
        <f t="shared" si="3"/>
        <v>1.2974264882090694</v>
      </c>
      <c r="D57" s="4">
        <f t="shared" si="3"/>
        <v>1.6735649063521589</v>
      </c>
      <c r="E57" s="4">
        <f t="shared" si="3"/>
        <v>2.0048792881880577</v>
      </c>
      <c r="F57" s="4">
        <f t="shared" si="3"/>
        <v>2.3974096448084543</v>
      </c>
      <c r="G57" s="4">
        <f t="shared" si="3"/>
        <v>2.6699847957348912</v>
      </c>
      <c r="H57" s="4">
        <f t="shared" si="3"/>
        <v>4.2015771945767391</v>
      </c>
    </row>
    <row r="58" spans="1:8" x14ac:dyDescent="0.3">
      <c r="A58">
        <v>55</v>
      </c>
      <c r="C58" s="4">
        <f t="shared" si="3"/>
        <v>1.2971342999309419</v>
      </c>
      <c r="D58" s="4">
        <f t="shared" si="3"/>
        <v>1.673033965289912</v>
      </c>
      <c r="E58" s="4">
        <f t="shared" si="3"/>
        <v>2.0040447832891455</v>
      </c>
      <c r="F58" s="4">
        <f t="shared" si="3"/>
        <v>2.3960810525533165</v>
      </c>
      <c r="G58" s="4">
        <f t="shared" si="3"/>
        <v>2.6682159884861933</v>
      </c>
      <c r="H58" s="4">
        <f t="shared" si="3"/>
        <v>4.1955417829559352</v>
      </c>
    </row>
    <row r="59" spans="1:8" x14ac:dyDescent="0.3">
      <c r="A59">
        <v>56</v>
      </c>
      <c r="C59" s="4">
        <f t="shared" si="3"/>
        <v>1.2968526725898011</v>
      </c>
      <c r="D59" s="4">
        <f t="shared" si="3"/>
        <v>1.6725223030755785</v>
      </c>
      <c r="E59" s="4">
        <f t="shared" si="3"/>
        <v>2.0032407188478727</v>
      </c>
      <c r="F59" s="4">
        <f t="shared" si="3"/>
        <v>2.3948012193865678</v>
      </c>
      <c r="G59" s="4">
        <f t="shared" si="3"/>
        <v>2.6665123975560618</v>
      </c>
      <c r="H59" s="4">
        <f t="shared" si="3"/>
        <v>4.1897359399825005</v>
      </c>
    </row>
    <row r="60" spans="1:8" x14ac:dyDescent="0.3">
      <c r="A60">
        <v>57</v>
      </c>
      <c r="C60" s="4">
        <f t="shared" si="3"/>
        <v>1.2965810437990108</v>
      </c>
      <c r="D60" s="4">
        <f t="shared" si="3"/>
        <v>1.6720288884609551</v>
      </c>
      <c r="E60" s="4">
        <f t="shared" si="3"/>
        <v>2.0024654592910065</v>
      </c>
      <c r="F60" s="4">
        <f t="shared" si="3"/>
        <v>2.3935675099455547</v>
      </c>
      <c r="G60" s="4">
        <f t="shared" si="3"/>
        <v>2.6648704822419695</v>
      </c>
      <c r="H60" s="4">
        <f t="shared" si="3"/>
        <v>4.1841468241005897</v>
      </c>
    </row>
    <row r="61" spans="1:8" x14ac:dyDescent="0.3">
      <c r="A61">
        <v>58</v>
      </c>
      <c r="C61" s="4">
        <f t="shared" si="3"/>
        <v>1.2963188904044187</v>
      </c>
      <c r="D61" s="4">
        <f t="shared" si="3"/>
        <v>1.671552762454859</v>
      </c>
      <c r="E61" s="4">
        <f t="shared" si="3"/>
        <v>2.0017174841452352</v>
      </c>
      <c r="F61" s="4">
        <f t="shared" si="3"/>
        <v>2.3923774753936824</v>
      </c>
      <c r="G61" s="4">
        <f t="shared" si="3"/>
        <v>2.663286953537658</v>
      </c>
      <c r="H61" s="4">
        <f t="shared" si="3"/>
        <v>4.1787625331718052</v>
      </c>
    </row>
    <row r="62" spans="1:8" x14ac:dyDescent="0.3">
      <c r="A62">
        <v>59</v>
      </c>
      <c r="C62" s="4">
        <f t="shared" si="3"/>
        <v>1.2960657251220524</v>
      </c>
      <c r="D62" s="4">
        <f t="shared" si="3"/>
        <v>1.6710930321038957</v>
      </c>
      <c r="E62" s="4">
        <f t="shared" si="3"/>
        <v>2.0009953780882688</v>
      </c>
      <c r="F62" s="4">
        <f t="shared" si="3"/>
        <v>2.3912288372073567</v>
      </c>
      <c r="G62" s="4">
        <f t="shared" si="3"/>
        <v>2.6617587521629682</v>
      </c>
      <c r="H62" s="4">
        <f t="shared" si="3"/>
        <v>4.1735720201832072</v>
      </c>
    </row>
    <row r="63" spans="1:8" x14ac:dyDescent="0.3">
      <c r="A63">
        <v>60</v>
      </c>
      <c r="C63" s="4">
        <f t="shared" si="3"/>
        <v>1.2958210935157342</v>
      </c>
      <c r="D63" s="4">
        <f t="shared" si="3"/>
        <v>1.6706488649046354</v>
      </c>
      <c r="E63" s="4">
        <f t="shared" si="3"/>
        <v>2.0002978220142609</v>
      </c>
      <c r="F63" s="4">
        <f t="shared" si="3"/>
        <v>2.3901194726249129</v>
      </c>
      <c r="G63" s="4">
        <f t="shared" si="3"/>
        <v>2.6602830288550381</v>
      </c>
      <c r="H63" s="4">
        <f t="shared" si="3"/>
        <v>4.1685650178645917</v>
      </c>
    </row>
    <row r="64" spans="1:8" x14ac:dyDescent="0.3">
      <c r="A64">
        <v>61</v>
      </c>
      <c r="C64" s="4">
        <f t="shared" si="3"/>
        <v>1.2955845712752145</v>
      </c>
      <c r="D64" s="4">
        <f t="shared" si="3"/>
        <v>1.6702194837737363</v>
      </c>
      <c r="E64" s="4">
        <f t="shared" si="3"/>
        <v>1.9996235849949404</v>
      </c>
      <c r="F64" s="4">
        <f t="shared" si="3"/>
        <v>2.3890474015620957</v>
      </c>
      <c r="G64" s="4">
        <f t="shared" si="3"/>
        <v>2.6588571266539258</v>
      </c>
      <c r="H64" s="4">
        <f t="shared" si="3"/>
        <v>4.1637319711362446</v>
      </c>
    </row>
    <row r="65" spans="1:8" x14ac:dyDescent="0.3">
      <c r="A65">
        <v>62</v>
      </c>
      <c r="C65" s="4">
        <f t="shared" si="3"/>
        <v>1.2953557617605702</v>
      </c>
      <c r="D65" s="4">
        <f t="shared" si="3"/>
        <v>1.6698041625120112</v>
      </c>
      <c r="E65" s="4">
        <f t="shared" si="3"/>
        <v>1.9989715170333793</v>
      </c>
      <c r="F65" s="4">
        <f t="shared" si="3"/>
        <v>2.3880107748245543</v>
      </c>
      <c r="G65" s="4">
        <f t="shared" si="3"/>
        <v>2.6574785649511572</v>
      </c>
      <c r="H65" s="4">
        <f t="shared" si="3"/>
        <v>4.1590639764549389</v>
      </c>
    </row>
    <row r="66" spans="1:8" x14ac:dyDescent="0.3">
      <c r="A66">
        <v>63</v>
      </c>
      <c r="C66" s="4">
        <f t="shared" si="3"/>
        <v>1.2951342937828914</v>
      </c>
      <c r="D66" s="4">
        <f t="shared" si="3"/>
        <v>1.6694022217068125</v>
      </c>
      <c r="E66" s="4">
        <f t="shared" si="3"/>
        <v>1.9983405425207412</v>
      </c>
      <c r="F66" s="4">
        <f t="shared" si="3"/>
        <v>2.3870078634697958</v>
      </c>
      <c r="G66" s="4">
        <f t="shared" si="3"/>
        <v>2.6561450250998613</v>
      </c>
      <c r="H66" s="4">
        <f t="shared" si="3"/>
        <v>4.1545527272506773</v>
      </c>
    </row>
    <row r="67" spans="1:8" x14ac:dyDescent="0.3">
      <c r="A67">
        <v>64</v>
      </c>
      <c r="C67" s="4">
        <f t="shared" si="3"/>
        <v>1.2949198195951703</v>
      </c>
      <c r="D67" s="4">
        <f t="shared" si="3"/>
        <v>1.6690130250240895</v>
      </c>
      <c r="E67" s="4">
        <f t="shared" si="3"/>
        <v>1.9977296543176954</v>
      </c>
      <c r="F67" s="4">
        <f t="shared" si="3"/>
        <v>2.3860370491899459</v>
      </c>
      <c r="G67" s="4">
        <f t="shared" si="3"/>
        <v>2.6548543374110856</v>
      </c>
      <c r="H67" s="4">
        <f t="shared" si="3"/>
        <v>4.1501904647527805</v>
      </c>
    </row>
    <row r="68" spans="1:8" x14ac:dyDescent="0.3">
      <c r="A68">
        <v>65</v>
      </c>
      <c r="C68" s="4">
        <f t="shared" si="3"/>
        <v>1.294712013070648</v>
      </c>
      <c r="D68" s="4">
        <f t="shared" si="3"/>
        <v>1.6686359758475535</v>
      </c>
      <c r="E68" s="4">
        <f t="shared" si="3"/>
        <v>1.9971379083920051</v>
      </c>
      <c r="F68" s="4">
        <f t="shared" si="3"/>
        <v>2.3850968156028203</v>
      </c>
      <c r="G68" s="4">
        <f t="shared" si="3"/>
        <v>2.6536044693829237</v>
      </c>
      <c r="H68" s="4">
        <f t="shared" si="3"/>
        <v>4.1459699335947713</v>
      </c>
    </row>
    <row r="69" spans="1:8" x14ac:dyDescent="0.3">
      <c r="A69">
        <v>66</v>
      </c>
      <c r="C69" s="4">
        <f t="shared" ref="C69:H100" si="4">_xlfn.T.INV.2T(C$2,$A69)</f>
        <v>1.2945105680482982</v>
      </c>
      <c r="D69" s="4">
        <f t="shared" si="4"/>
        <v>1.6682705142276302</v>
      </c>
      <c r="E69" s="4">
        <f t="shared" si="4"/>
        <v>1.996564418952312</v>
      </c>
      <c r="F69" s="4">
        <f t="shared" si="4"/>
        <v>2.3841857403528368</v>
      </c>
      <c r="G69" s="4">
        <f t="shared" si="4"/>
        <v>2.6523935150283151</v>
      </c>
      <c r="H69" s="4">
        <f t="shared" si="4"/>
        <v>4.1418843416651567</v>
      </c>
    </row>
    <row r="70" spans="1:8" x14ac:dyDescent="0.3">
      <c r="A70">
        <v>67</v>
      </c>
      <c r="C70" s="4">
        <f t="shared" si="4"/>
        <v>1.2943151968280293</v>
      </c>
      <c r="D70" s="4">
        <f t="shared" si="4"/>
        <v>1.6679161141074239</v>
      </c>
      <c r="E70" s="4">
        <f t="shared" si="4"/>
        <v>1.9960083540252964</v>
      </c>
      <c r="F70" s="4">
        <f t="shared" si="4"/>
        <v>2.3833024879351985</v>
      </c>
      <c r="G70" s="4">
        <f t="shared" si="4"/>
        <v>2.6512196851836585</v>
      </c>
      <c r="H70" s="4">
        <f t="shared" si="4"/>
        <v>4.1379273237381069</v>
      </c>
    </row>
    <row r="71" spans="1:8" x14ac:dyDescent="0.3">
      <c r="A71">
        <v>68</v>
      </c>
      <c r="C71" s="4">
        <f t="shared" si="4"/>
        <v>1.2941256287999623</v>
      </c>
      <c r="D71" s="4">
        <f t="shared" si="4"/>
        <v>1.6675722807967104</v>
      </c>
      <c r="E71" s="4">
        <f t="shared" si="4"/>
        <v>1.9954689314298424</v>
      </c>
      <c r="F71" s="4">
        <f t="shared" si="4"/>
        <v>2.3824458031673097</v>
      </c>
      <c r="G71" s="4">
        <f t="shared" si="4"/>
        <v>2.6500812986947286</v>
      </c>
      <c r="H71" s="4">
        <f t="shared" si="4"/>
        <v>4.1340929084754698</v>
      </c>
    </row>
    <row r="72" spans="1:8" x14ac:dyDescent="0.3">
      <c r="A72">
        <v>69</v>
      </c>
      <c r="C72" s="4">
        <f t="shared" si="4"/>
        <v>1.2939416091940081</v>
      </c>
      <c r="D72" s="4">
        <f t="shared" si="4"/>
        <v>1.6672385486685533</v>
      </c>
      <c r="E72" s="4">
        <f t="shared" si="4"/>
        <v>1.9949454151072357</v>
      </c>
      <c r="F72" s="4">
        <f t="shared" si="4"/>
        <v>2.3816145052403046</v>
      </c>
      <c r="G72" s="4">
        <f t="shared" si="4"/>
        <v>2.6489767743886254</v>
      </c>
      <c r="H72" s="4">
        <f t="shared" si="4"/>
        <v>4.1303754884413113</v>
      </c>
    </row>
    <row r="73" spans="1:8" x14ac:dyDescent="0.3">
      <c r="A73">
        <v>70</v>
      </c>
      <c r="C73" s="4">
        <f t="shared" si="4"/>
        <v>1.2937628979376541</v>
      </c>
      <c r="D73" s="4">
        <f t="shared" si="4"/>
        <v>1.6669144790559576</v>
      </c>
      <c r="E73" s="4">
        <f t="shared" si="4"/>
        <v>1.9944371117711854</v>
      </c>
      <c r="F73" s="4">
        <f t="shared" si="4"/>
        <v>2.3808074822914329</v>
      </c>
      <c r="G73" s="4">
        <f t="shared" si="4"/>
        <v>2.6479046237511512</v>
      </c>
      <c r="H73" s="4">
        <f t="shared" si="4"/>
        <v>4.1267697928130769</v>
      </c>
    </row>
    <row r="74" spans="1:8" x14ac:dyDescent="0.3">
      <c r="A74">
        <v>71</v>
      </c>
      <c r="C74" s="4">
        <f t="shared" si="4"/>
        <v>1.293589268611236</v>
      </c>
      <c r="D74" s="4">
        <f t="shared" si="4"/>
        <v>1.6665996583285314</v>
      </c>
      <c r="E74" s="4">
        <f t="shared" si="4"/>
        <v>1.9939433678456266</v>
      </c>
      <c r="F74" s="4">
        <f t="shared" si="4"/>
        <v>2.38002368644488</v>
      </c>
      <c r="G74" s="4">
        <f t="shared" si="4"/>
        <v>2.6468634442383925</v>
      </c>
      <c r="H74" s="4">
        <f t="shared" si="4"/>
        <v>4.1232708625107612</v>
      </c>
    </row>
    <row r="75" spans="1:8" x14ac:dyDescent="0.3">
      <c r="A75">
        <v>72</v>
      </c>
      <c r="C75" s="4">
        <f t="shared" si="4"/>
        <v>1.2934205074909773</v>
      </c>
      <c r="D75" s="4">
        <f t="shared" si="4"/>
        <v>1.6662936961315378</v>
      </c>
      <c r="E75" s="4">
        <f t="shared" si="4"/>
        <v>1.9934635666618719</v>
      </c>
      <c r="F75" s="4">
        <f t="shared" si="4"/>
        <v>2.3792621292745078</v>
      </c>
      <c r="G75" s="4">
        <f t="shared" si="4"/>
        <v>2.6458519131593259</v>
      </c>
      <c r="H75" s="4">
        <f t="shared" si="4"/>
        <v>4.1198740274979357</v>
      </c>
    </row>
    <row r="76" spans="1:8" x14ac:dyDescent="0.3">
      <c r="A76">
        <v>73</v>
      </c>
      <c r="C76" s="4">
        <f t="shared" si="4"/>
        <v>1.2932564126714845</v>
      </c>
      <c r="D76" s="4">
        <f t="shared" si="4"/>
        <v>1.6659962237714305</v>
      </c>
      <c r="E76" s="4">
        <f t="shared" si="4"/>
        <v>1.9929971258898567</v>
      </c>
      <c r="F76" s="4">
        <f t="shared" si="4"/>
        <v>2.3785218776472683</v>
      </c>
      <c r="G76" s="4">
        <f t="shared" si="4"/>
        <v>2.6448687820733814</v>
      </c>
      <c r="H76" s="4">
        <f t="shared" si="4"/>
        <v>4.1165748860365836</v>
      </c>
    </row>
    <row r="77" spans="1:8" x14ac:dyDescent="0.3">
      <c r="A77">
        <v>74</v>
      </c>
      <c r="C77" s="4">
        <f t="shared" si="4"/>
        <v>1.2930967932600044</v>
      </c>
      <c r="D77" s="4">
        <f t="shared" si="4"/>
        <v>1.6657068927340244</v>
      </c>
      <c r="E77" s="4">
        <f t="shared" si="4"/>
        <v>1.992543495180934</v>
      </c>
      <c r="F77" s="4">
        <f t="shared" si="4"/>
        <v>2.37780204991047</v>
      </c>
      <c r="G77" s="4">
        <f t="shared" si="4"/>
        <v>2.64391287165309</v>
      </c>
      <c r="H77" s="4">
        <f t="shared" si="4"/>
        <v>4.1133692857024808</v>
      </c>
    </row>
    <row r="78" spans="1:8" x14ac:dyDescent="0.3">
      <c r="A78">
        <v>75</v>
      </c>
      <c r="C78" s="4">
        <f t="shared" si="4"/>
        <v>1.2929414686356859</v>
      </c>
      <c r="D78" s="4">
        <f t="shared" si="4"/>
        <v>1.6654253733225626</v>
      </c>
      <c r="E78" s="4">
        <f t="shared" si="4"/>
        <v>1.9921021540022406</v>
      </c>
      <c r="F78" s="4">
        <f t="shared" si="4"/>
        <v>2.3771018123902579</v>
      </c>
      <c r="G78" s="4">
        <f t="shared" si="4"/>
        <v>2.6429830669673917</v>
      </c>
      <c r="H78" s="4">
        <f t="shared" si="4"/>
        <v>4.1102533059892723</v>
      </c>
    </row>
    <row r="79" spans="1:8" x14ac:dyDescent="0.3">
      <c r="A79">
        <v>76</v>
      </c>
      <c r="C79" s="4">
        <f t="shared" si="4"/>
        <v>1.2927902677678638</v>
      </c>
      <c r="D79" s="4">
        <f t="shared" si="4"/>
        <v>1.6651513534046942</v>
      </c>
      <c r="E79" s="4">
        <f t="shared" si="4"/>
        <v>1.991672609644662</v>
      </c>
      <c r="F79" s="4">
        <f t="shared" si="4"/>
        <v>2.3764203761719984</v>
      </c>
      <c r="G79" s="4">
        <f t="shared" si="4"/>
        <v>2.6420783131459933</v>
      </c>
      <c r="H79" s="4">
        <f t="shared" si="4"/>
        <v>4.1072232423483674</v>
      </c>
    </row>
    <row r="80" spans="1:8" x14ac:dyDescent="0.3">
      <c r="A80">
        <v>77</v>
      </c>
      <c r="C80" s="4">
        <f t="shared" si="4"/>
        <v>1.2926430285879402</v>
      </c>
      <c r="D80" s="4">
        <f t="shared" si="4"/>
        <v>1.6648845372582084</v>
      </c>
      <c r="E80" s="4">
        <f t="shared" si="4"/>
        <v>1.9912543953883848</v>
      </c>
      <c r="F80" s="4">
        <f t="shared" si="4"/>
        <v>2.3757569941364802</v>
      </c>
      <c r="G80" s="4">
        <f t="shared" si="4"/>
        <v>2.6411976113892712</v>
      </c>
      <c r="H80" s="4">
        <f t="shared" si="4"/>
        <v>4.1042755915283493</v>
      </c>
    </row>
    <row r="81" spans="1:8" x14ac:dyDescent="0.3">
      <c r="A81">
        <v>78</v>
      </c>
      <c r="C81" s="4">
        <f t="shared" si="4"/>
        <v>1.2924995974099172</v>
      </c>
      <c r="D81" s="4">
        <f t="shared" si="4"/>
        <v>1.6646246445066122</v>
      </c>
      <c r="E81" s="4">
        <f t="shared" si="4"/>
        <v>1.9908470688116919</v>
      </c>
      <c r="F81" s="4">
        <f t="shared" si="4"/>
        <v>2.3751109582285199</v>
      </c>
      <c r="G81" s="4">
        <f t="shared" si="4"/>
        <v>2.6403400152921264</v>
      </c>
      <c r="H81" s="4">
        <f t="shared" si="4"/>
        <v>4.1014070380921153</v>
      </c>
    </row>
    <row r="82" spans="1:8" x14ac:dyDescent="0.3">
      <c r="A82">
        <v>79</v>
      </c>
      <c r="C82" s="4">
        <f t="shared" si="4"/>
        <v>1.2923598283954396</v>
      </c>
      <c r="D82" s="4">
        <f t="shared" si="4"/>
        <v>1.6643714091365507</v>
      </c>
      <c r="E82" s="4">
        <f t="shared" si="4"/>
        <v>1.9904502102301287</v>
      </c>
      <c r="F82" s="4">
        <f t="shared" si="4"/>
        <v>2.3744815969369686</v>
      </c>
      <c r="G82" s="4">
        <f t="shared" si="4"/>
        <v>2.6395046274532201</v>
      </c>
      <c r="H82" s="4">
        <f t="shared" si="4"/>
        <v>4.0986144420029174</v>
      </c>
    </row>
    <row r="83" spans="1:8" x14ac:dyDescent="0.3">
      <c r="A83">
        <v>80</v>
      </c>
      <c r="C83" s="4">
        <f t="shared" si="4"/>
        <v>1.2922235830591293</v>
      </c>
      <c r="D83" s="4">
        <f t="shared" si="4"/>
        <v>1.6641245785896708</v>
      </c>
      <c r="E83" s="4">
        <f t="shared" si="4"/>
        <v>1.9900634212544475</v>
      </c>
      <c r="F83" s="4">
        <f t="shared" si="4"/>
        <v>2.3738682729673433</v>
      </c>
      <c r="G83" s="4">
        <f t="shared" si="4"/>
        <v>2.6386905963441825</v>
      </c>
      <c r="H83" s="4">
        <f t="shared" si="4"/>
        <v>4.095894827181759</v>
      </c>
    </row>
    <row r="84" spans="1:8" x14ac:dyDescent="0.3">
      <c r="A84">
        <v>81</v>
      </c>
      <c r="C84" s="4">
        <f t="shared" si="4"/>
        <v>1.2920907298110498</v>
      </c>
      <c r="D84" s="4">
        <f t="shared" si="4"/>
        <v>1.6638839129226006</v>
      </c>
      <c r="E84" s="4">
        <f t="shared" si="4"/>
        <v>1.9896863234569038</v>
      </c>
      <c r="F84" s="4">
        <f t="shared" si="4"/>
        <v>2.3732703810900024</v>
      </c>
      <c r="G84" s="4">
        <f t="shared" si="4"/>
        <v>2.637897113415776</v>
      </c>
      <c r="H84" s="4">
        <f t="shared" si="4"/>
        <v>4.0932453709486412</v>
      </c>
    </row>
    <row r="85" spans="1:8" x14ac:dyDescent="0.3">
      <c r="A85">
        <v>82</v>
      </c>
      <c r="C85" s="4">
        <f t="shared" si="4"/>
        <v>1.2919611435327278</v>
      </c>
      <c r="D85" s="4">
        <f t="shared" si="4"/>
        <v>1.6636491840290772</v>
      </c>
      <c r="E85" s="4">
        <f t="shared" si="4"/>
        <v>1.9893185571365706</v>
      </c>
      <c r="F85" s="4">
        <f t="shared" si="4"/>
        <v>2.3726873461487434</v>
      </c>
      <c r="G85" s="4">
        <f t="shared" si="4"/>
        <v>2.6371234104203745</v>
      </c>
      <c r="H85" s="4">
        <f t="shared" si="4"/>
        <v>4.090663394269062</v>
      </c>
    </row>
    <row r="86" spans="1:8" x14ac:dyDescent="0.3">
      <c r="A86">
        <v>83</v>
      </c>
      <c r="C86" s="4">
        <f t="shared" si="4"/>
        <v>1.291834705184236</v>
      </c>
      <c r="D86" s="4">
        <f t="shared" si="4"/>
        <v>1.6634201749188866</v>
      </c>
      <c r="E86" s="4">
        <f t="shared" si="4"/>
        <v>1.9889597801751635</v>
      </c>
      <c r="F86" s="4">
        <f t="shared" si="4"/>
        <v>2.3721186212159373</v>
      </c>
      <c r="G86" s="4">
        <f t="shared" si="4"/>
        <v>2.6363687569321219</v>
      </c>
      <c r="H86" s="4">
        <f t="shared" si="4"/>
        <v>4.0881463527350546</v>
      </c>
    </row>
    <row r="87" spans="1:8" x14ac:dyDescent="0.3">
      <c r="A87">
        <v>84</v>
      </c>
      <c r="C87" s="4">
        <f t="shared" si="4"/>
        <v>1.2917113014394768</v>
      </c>
      <c r="D87" s="4">
        <f t="shared" si="4"/>
        <v>1.6631966790489103</v>
      </c>
      <c r="E87" s="4">
        <f t="shared" si="4"/>
        <v>1.9886096669757098</v>
      </c>
      <c r="F87" s="4">
        <f t="shared" si="4"/>
        <v>2.3715636858818607</v>
      </c>
      <c r="G87" s="4">
        <f t="shared" si="4"/>
        <v>2.6356324580479598</v>
      </c>
      <c r="H87" s="4">
        <f t="shared" si="4"/>
        <v>4.0856918282170493</v>
      </c>
    </row>
    <row r="88" spans="1:8" x14ac:dyDescent="0.3">
      <c r="A88">
        <v>85</v>
      </c>
      <c r="C88" s="4">
        <f t="shared" si="4"/>
        <v>1.2915908243473977</v>
      </c>
      <c r="D88" s="4">
        <f t="shared" si="4"/>
        <v>1.6629784997019019</v>
      </c>
      <c r="E88" s="4">
        <f t="shared" si="4"/>
        <v>1.9882679074772251</v>
      </c>
      <c r="F88" s="4">
        <f t="shared" si="4"/>
        <v>2.3710220446668706</v>
      </c>
      <c r="G88" s="4">
        <f t="shared" si="4"/>
        <v>2.6349138522543041</v>
      </c>
      <c r="H88" s="4">
        <f t="shared" si="4"/>
        <v>4.0832975211290634</v>
      </c>
    </row>
    <row r="89" spans="1:8" x14ac:dyDescent="0.3">
      <c r="A89">
        <v>86</v>
      </c>
      <c r="C89" s="4">
        <f t="shared" si="4"/>
        <v>1.2914731710171075</v>
      </c>
      <c r="D89" s="4">
        <f t="shared" si="4"/>
        <v>1.662765449409072</v>
      </c>
      <c r="E89" s="4">
        <f t="shared" si="4"/>
        <v>1.987934206239018</v>
      </c>
      <c r="F89" s="4">
        <f t="shared" si="4"/>
        <v>2.3704932255463711</v>
      </c>
      <c r="G89" s="4">
        <f t="shared" si="4"/>
        <v>2.6342123094456342</v>
      </c>
      <c r="H89" s="4">
        <f t="shared" si="4"/>
        <v>4.0809612432553521</v>
      </c>
    </row>
    <row r="90" spans="1:8" x14ac:dyDescent="0.3">
      <c r="A90">
        <v>87</v>
      </c>
      <c r="C90" s="4">
        <f t="shared" si="4"/>
        <v>1.2913582433247877</v>
      </c>
      <c r="D90" s="4">
        <f t="shared" si="4"/>
        <v>1.662557349412876</v>
      </c>
      <c r="E90" s="4">
        <f t="shared" si="4"/>
        <v>1.9876082815890745</v>
      </c>
      <c r="F90" s="4">
        <f t="shared" si="4"/>
        <v>2.3699767785792196</v>
      </c>
      <c r="G90" s="4">
        <f t="shared" si="4"/>
        <v>2.6335272290824983</v>
      </c>
      <c r="H90" s="4">
        <f t="shared" si="4"/>
        <v>4.0786809110914835</v>
      </c>
    </row>
    <row r="91" spans="1:8" x14ac:dyDescent="0.3">
      <c r="A91">
        <v>88</v>
      </c>
      <c r="C91" s="4">
        <f t="shared" si="4"/>
        <v>1.2912459476407916</v>
      </c>
      <c r="D91" s="4">
        <f t="shared" si="4"/>
        <v>1.662354029166899</v>
      </c>
      <c r="E91" s="4">
        <f t="shared" si="4"/>
        <v>1.9872898648311721</v>
      </c>
      <c r="F91" s="4">
        <f t="shared" si="4"/>
        <v>2.3694722746313328</v>
      </c>
      <c r="G91" s="4">
        <f t="shared" si="4"/>
        <v>2.6328580384776465</v>
      </c>
      <c r="H91" s="4">
        <f t="shared" si="4"/>
        <v>4.0764545396574103</v>
      </c>
    </row>
    <row r="92" spans="1:8" x14ac:dyDescent="0.3">
      <c r="A92">
        <v>89</v>
      </c>
      <c r="C92" s="4">
        <f t="shared" si="4"/>
        <v>1.2911361945752782</v>
      </c>
      <c r="D92" s="4">
        <f t="shared" si="4"/>
        <v>1.6621553258697011</v>
      </c>
      <c r="E92" s="4">
        <f t="shared" si="4"/>
        <v>1.986978699506285</v>
      </c>
      <c r="F92" s="4">
        <f t="shared" si="4"/>
        <v>2.3689793041867127</v>
      </c>
      <c r="G92" s="4">
        <f t="shared" si="4"/>
        <v>2.6322041912000063</v>
      </c>
      <c r="H92" s="4">
        <f t="shared" si="4"/>
        <v>4.0742802367438946</v>
      </c>
    </row>
    <row r="93" spans="1:8" x14ac:dyDescent="0.3">
      <c r="A93">
        <v>90</v>
      </c>
      <c r="C93" s="4">
        <f t="shared" si="4"/>
        <v>1.2910288987408942</v>
      </c>
      <c r="D93" s="4">
        <f t="shared" si="4"/>
        <v>1.661961084030164</v>
      </c>
      <c r="E93" s="4">
        <f t="shared" si="4"/>
        <v>1.986674540703772</v>
      </c>
      <c r="F93" s="4">
        <f t="shared" si="4"/>
        <v>2.3684974762391677</v>
      </c>
      <c r="G93" s="4">
        <f t="shared" si="4"/>
        <v>2.6315651655871597</v>
      </c>
      <c r="H93" s="4">
        <f t="shared" si="4"/>
        <v>4.0721561975573479</v>
      </c>
    </row>
    <row r="94" spans="1:8" x14ac:dyDescent="0.3">
      <c r="A94">
        <v>91</v>
      </c>
      <c r="C94" s="4">
        <f t="shared" si="4"/>
        <v>1.2909239785312321</v>
      </c>
      <c r="D94" s="4">
        <f t="shared" si="4"/>
        <v>1.6617711550616978</v>
      </c>
      <c r="E94" s="4">
        <f t="shared" si="4"/>
        <v>1.9863771544186202</v>
      </c>
      <c r="F94" s="4">
        <f t="shared" si="4"/>
        <v>2.3680264172582461</v>
      </c>
      <c r="G94" s="4">
        <f t="shared" si="4"/>
        <v>2.6309404633577622</v>
      </c>
      <c r="H94" s="4">
        <f t="shared" si="4"/>
        <v>4.0700806997312524</v>
      </c>
    </row>
    <row r="95" spans="1:8" x14ac:dyDescent="0.3">
      <c r="A95">
        <v>92</v>
      </c>
      <c r="C95" s="4">
        <f t="shared" si="4"/>
        <v>1.2908213559139037</v>
      </c>
      <c r="D95" s="4">
        <f t="shared" si="4"/>
        <v>1.6615853969032315</v>
      </c>
      <c r="E95" s="4">
        <f t="shared" si="4"/>
        <v>1.9860863169511298</v>
      </c>
      <c r="F95" s="4">
        <f t="shared" si="4"/>
        <v>2.3675657702237873</v>
      </c>
      <c r="G95" s="4">
        <f t="shared" si="4"/>
        <v>2.6303296083162864</v>
      </c>
      <c r="H95" s="4">
        <f t="shared" si="4"/>
        <v>4.0680520986752384</v>
      </c>
    </row>
    <row r="96" spans="1:8" x14ac:dyDescent="0.3">
      <c r="A96">
        <v>93</v>
      </c>
      <c r="C96" s="4">
        <f t="shared" si="4"/>
        <v>1.2907209562369371</v>
      </c>
      <c r="D96" s="4">
        <f t="shared" si="4"/>
        <v>1.6614036736648974</v>
      </c>
      <c r="E96" s="4">
        <f t="shared" si="4"/>
        <v>1.9858018143458216</v>
      </c>
      <c r="F96" s="4">
        <f t="shared" si="4"/>
        <v>2.3671151937236972</v>
      </c>
      <c r="G96" s="4">
        <f t="shared" si="4"/>
        <v>2.6297321451428344</v>
      </c>
      <c r="H96" s="4">
        <f t="shared" si="4"/>
        <v>4.0660688232354474</v>
      </c>
    </row>
    <row r="97" spans="1:8" x14ac:dyDescent="0.3">
      <c r="A97">
        <v>94</v>
      </c>
      <c r="C97" s="4">
        <f t="shared" si="4"/>
        <v>1.2906227080477188</v>
      </c>
      <c r="D97" s="4">
        <f t="shared" si="4"/>
        <v>1.6612258552965111</v>
      </c>
      <c r="E97" s="4">
        <f t="shared" si="4"/>
        <v>1.9855234418666059</v>
      </c>
      <c r="F97" s="4">
        <f t="shared" si="4"/>
        <v>2.366674361110336</v>
      </c>
      <c r="G97" s="4">
        <f t="shared" si="4"/>
        <v>2.6291476382617032</v>
      </c>
      <c r="H97" s="4">
        <f t="shared" si="4"/>
        <v>4.0641293716421751</v>
      </c>
    </row>
    <row r="98" spans="1:8" x14ac:dyDescent="0.3">
      <c r="A98">
        <v>95</v>
      </c>
      <c r="C98" s="4">
        <f t="shared" si="4"/>
        <v>1.2905265429234298</v>
      </c>
      <c r="D98" s="4">
        <f t="shared" si="4"/>
        <v>1.6610518172772404</v>
      </c>
      <c r="E98" s="4">
        <f t="shared" si="4"/>
        <v>1.9852510035054973</v>
      </c>
      <c r="F98" s="4">
        <f t="shared" si="4"/>
        <v>2.36624295971095</v>
      </c>
      <c r="G98" s="4">
        <f t="shared" si="4"/>
        <v>2.6285756707827428</v>
      </c>
      <c r="H98" s="4">
        <f t="shared" si="4"/>
        <v>4.0622323077228115</v>
      </c>
    </row>
    <row r="99" spans="1:8" x14ac:dyDescent="0.3">
      <c r="A99">
        <v>96</v>
      </c>
      <c r="C99" s="4">
        <f t="shared" si="4"/>
        <v>1.290432395312135</v>
      </c>
      <c r="D99" s="4">
        <f t="shared" si="4"/>
        <v>1.6608814403248366</v>
      </c>
      <c r="E99" s="4">
        <f t="shared" si="4"/>
        <v>1.9849843115224561</v>
      </c>
      <c r="F99" s="4">
        <f t="shared" si="4"/>
        <v>2.3658206900882854</v>
      </c>
      <c r="G99" s="4">
        <f t="shared" si="4"/>
        <v>2.628015843510068</v>
      </c>
      <c r="H99" s="4">
        <f t="shared" si="4"/>
        <v>4.0603762573600974</v>
      </c>
    </row>
    <row r="100" spans="1:8" x14ac:dyDescent="0.3">
      <c r="A100">
        <v>97</v>
      </c>
      <c r="C100" s="4">
        <f t="shared" si="4"/>
        <v>1.2903402023837507</v>
      </c>
      <c r="D100" s="4">
        <f t="shared" si="4"/>
        <v>1.6607146101230255</v>
      </c>
      <c r="E100" s="4">
        <f t="shared" si="4"/>
        <v>1.9847231860139838</v>
      </c>
      <c r="F100" s="4">
        <f t="shared" si="4"/>
        <v>2.3654072653476246</v>
      </c>
      <c r="G100" s="4">
        <f t="shared" si="4"/>
        <v>2.6274677740132515</v>
      </c>
      <c r="H100" s="4">
        <f t="shared" si="4"/>
        <v>4.0585599051773098</v>
      </c>
    </row>
    <row r="101" spans="1:8" x14ac:dyDescent="0.3">
      <c r="A101">
        <v>98</v>
      </c>
      <c r="C101" s="4">
        <f t="shared" ref="C101:H117" si="5">_xlfn.T.INV.2T(C$2,$A101)</f>
        <v>1.2902499038902864</v>
      </c>
      <c r="D101" s="4">
        <f t="shared" si="5"/>
        <v>1.6605512170657302</v>
      </c>
      <c r="E101" s="4">
        <f t="shared" si="5"/>
        <v>1.9844674545084788</v>
      </c>
      <c r="F101" s="4">
        <f t="shared" si="5"/>
        <v>2.3650024104869281</v>
      </c>
      <c r="G101" s="4">
        <f t="shared" si="5"/>
        <v>2.6269310957563716</v>
      </c>
      <c r="H101" s="4">
        <f t="shared" si="5"/>
        <v>4.0567819914336392</v>
      </c>
    </row>
    <row r="102" spans="1:8" x14ac:dyDescent="0.3">
      <c r="A102">
        <v>99</v>
      </c>
      <c r="C102" s="4">
        <f t="shared" si="5"/>
        <v>1.290161442034484</v>
      </c>
      <c r="D102" s="4">
        <f t="shared" si="5"/>
        <v>1.6603911560169928</v>
      </c>
      <c r="E102" s="4">
        <f t="shared" si="5"/>
        <v>1.9842169515864165</v>
      </c>
      <c r="F102" s="4">
        <f t="shared" si="5"/>
        <v>2.3646058617869441</v>
      </c>
      <c r="G102" s="4">
        <f t="shared" si="5"/>
        <v>2.626405457280828</v>
      </c>
      <c r="H102" s="4">
        <f t="shared" si="5"/>
        <v>4.0550413091143245</v>
      </c>
    </row>
    <row r="103" spans="1:8" x14ac:dyDescent="0.3">
      <c r="A103">
        <v>100</v>
      </c>
      <c r="C103" s="4">
        <f t="shared" si="5"/>
        <v>1.2900747613465169</v>
      </c>
      <c r="D103" s="4">
        <f t="shared" si="5"/>
        <v>1.6602343260853425</v>
      </c>
      <c r="E103" s="4">
        <f t="shared" si="5"/>
        <v>1.9839715185235556</v>
      </c>
      <c r="F103" s="4">
        <f t="shared" si="5"/>
        <v>2.3642173662384813</v>
      </c>
      <c r="G103" s="4">
        <f t="shared" si="5"/>
        <v>2.6258905214380182</v>
      </c>
      <c r="H103" s="4">
        <f t="shared" si="5"/>
        <v>4.0533367012015162</v>
      </c>
    </row>
    <row r="104" spans="1:8" x14ac:dyDescent="0.3">
      <c r="A104">
        <v>110</v>
      </c>
      <c r="C104" s="4">
        <f t="shared" si="5"/>
        <v>1.2892951663474244</v>
      </c>
      <c r="D104" s="4">
        <f t="shared" si="5"/>
        <v>1.6588241874140928</v>
      </c>
      <c r="E104" s="4">
        <f t="shared" si="5"/>
        <v>1.9817652821323735</v>
      </c>
      <c r="F104" s="4">
        <f t="shared" si="5"/>
        <v>2.3607263416580411</v>
      </c>
      <c r="G104" s="4">
        <f t="shared" si="5"/>
        <v>2.6212645434885942</v>
      </c>
      <c r="H104" s="4">
        <f t="shared" si="5"/>
        <v>4.0380512231655867</v>
      </c>
    </row>
    <row r="105" spans="1:8" x14ac:dyDescent="0.3">
      <c r="A105">
        <v>120</v>
      </c>
      <c r="C105" s="4">
        <f t="shared" si="5"/>
        <v>1.2886462336563809</v>
      </c>
      <c r="D105" s="4">
        <f t="shared" si="5"/>
        <v>1.6576508993552355</v>
      </c>
      <c r="E105" s="4">
        <f t="shared" si="5"/>
        <v>1.9799304050824413</v>
      </c>
      <c r="F105" s="4">
        <f t="shared" si="5"/>
        <v>2.3578246126487556</v>
      </c>
      <c r="G105" s="4">
        <f t="shared" si="5"/>
        <v>2.617421145106865</v>
      </c>
      <c r="H105" s="4">
        <f t="shared" si="5"/>
        <v>4.0253899500583872</v>
      </c>
    </row>
    <row r="106" spans="1:8" x14ac:dyDescent="0.3">
      <c r="A106">
        <v>130</v>
      </c>
      <c r="C106" s="4">
        <f t="shared" si="5"/>
        <v>1.2880976544320388</v>
      </c>
      <c r="D106" s="4">
        <f t="shared" si="5"/>
        <v>1.6566594127194858</v>
      </c>
      <c r="E106" s="4">
        <f t="shared" si="5"/>
        <v>1.9783804054470222</v>
      </c>
      <c r="F106" s="4">
        <f t="shared" si="5"/>
        <v>2.3553745848941778</v>
      </c>
      <c r="G106" s="4">
        <f t="shared" si="5"/>
        <v>2.6141772375563446</v>
      </c>
      <c r="H106" s="4">
        <f t="shared" si="5"/>
        <v>4.0147306365089896</v>
      </c>
    </row>
    <row r="107" spans="1:8" x14ac:dyDescent="0.3">
      <c r="A107">
        <v>140</v>
      </c>
      <c r="C107" s="4">
        <f t="shared" si="5"/>
        <v>1.2876278210230245</v>
      </c>
      <c r="D107" s="4">
        <f t="shared" si="5"/>
        <v>1.6558105109968806</v>
      </c>
      <c r="E107" s="4">
        <f t="shared" si="5"/>
        <v>1.9770537196571039</v>
      </c>
      <c r="F107" s="4">
        <f t="shared" si="5"/>
        <v>2.3532784055810132</v>
      </c>
      <c r="G107" s="4">
        <f t="shared" si="5"/>
        <v>2.6114027111503373</v>
      </c>
      <c r="H107" s="4">
        <f t="shared" si="5"/>
        <v>4.0056333256472723</v>
      </c>
    </row>
    <row r="108" spans="1:8" x14ac:dyDescent="0.3">
      <c r="A108">
        <v>150</v>
      </c>
      <c r="C108" s="4">
        <f t="shared" si="5"/>
        <v>1.2872209136149522</v>
      </c>
      <c r="D108" s="4">
        <f t="shared" si="5"/>
        <v>1.6550755001871769</v>
      </c>
      <c r="E108" s="4">
        <f t="shared" si="5"/>
        <v>1.9759053308966197</v>
      </c>
      <c r="F108" s="4">
        <f t="shared" si="5"/>
        <v>2.3514645817783082</v>
      </c>
      <c r="G108" s="4">
        <f t="shared" si="5"/>
        <v>2.6090025658655387</v>
      </c>
      <c r="H108" s="4">
        <f t="shared" si="5"/>
        <v>3.9977781602197386</v>
      </c>
    </row>
    <row r="109" spans="1:8" x14ac:dyDescent="0.3">
      <c r="A109">
        <v>160</v>
      </c>
      <c r="C109" s="4">
        <f t="shared" si="5"/>
        <v>1.2868650839525033</v>
      </c>
      <c r="D109" s="4">
        <f t="shared" si="5"/>
        <v>1.6544329014573194</v>
      </c>
      <c r="E109" s="4">
        <f t="shared" si="5"/>
        <v>1.974901560000798</v>
      </c>
      <c r="F109" s="4">
        <f t="shared" si="5"/>
        <v>2.3498796645362989</v>
      </c>
      <c r="G109" s="4">
        <f t="shared" si="5"/>
        <v>2.6069058173248831</v>
      </c>
      <c r="H109" s="4">
        <f t="shared" si="5"/>
        <v>3.990927024147223</v>
      </c>
    </row>
    <row r="110" spans="1:8" x14ac:dyDescent="0.3">
      <c r="A110">
        <v>170</v>
      </c>
      <c r="C110" s="4">
        <f t="shared" si="5"/>
        <v>1.2865512826250505</v>
      </c>
      <c r="D110" s="4">
        <f t="shared" si="5"/>
        <v>1.6538663174526766</v>
      </c>
      <c r="E110" s="4">
        <f t="shared" si="5"/>
        <v>1.974016707630968</v>
      </c>
      <c r="F110" s="4">
        <f t="shared" si="5"/>
        <v>2.348482894242867</v>
      </c>
      <c r="G110" s="4">
        <f t="shared" si="5"/>
        <v>2.6050583592486172</v>
      </c>
      <c r="H110" s="4">
        <f t="shared" si="5"/>
        <v>3.9848990014446395</v>
      </c>
    </row>
    <row r="111" spans="1:8" x14ac:dyDescent="0.3">
      <c r="A111">
        <v>180</v>
      </c>
      <c r="C111" s="4">
        <f t="shared" si="5"/>
        <v>1.2862724787115198</v>
      </c>
      <c r="D111" s="4">
        <f t="shared" si="5"/>
        <v>1.6533630134974617</v>
      </c>
      <c r="E111" s="4">
        <f t="shared" si="5"/>
        <v>1.973230823071547</v>
      </c>
      <c r="F111" s="4">
        <f t="shared" si="5"/>
        <v>2.347242645940169</v>
      </c>
      <c r="G111" s="4">
        <f t="shared" si="5"/>
        <v>2.6034182285998755</v>
      </c>
      <c r="H111" s="4">
        <f t="shared" si="5"/>
        <v>3.9795541750816215</v>
      </c>
    </row>
    <row r="112" spans="1:8" x14ac:dyDescent="0.3">
      <c r="A112">
        <v>190</v>
      </c>
      <c r="C112" s="4">
        <f t="shared" si="5"/>
        <v>1.2860231267223303</v>
      </c>
      <c r="D112" s="4">
        <f t="shared" si="5"/>
        <v>1.6529129490224199</v>
      </c>
      <c r="E112" s="4">
        <f t="shared" si="5"/>
        <v>1.9725281820013127</v>
      </c>
      <c r="F112" s="4">
        <f t="shared" si="5"/>
        <v>2.3461340061629441</v>
      </c>
      <c r="G112" s="4">
        <f t="shared" si="5"/>
        <v>2.6019523799567184</v>
      </c>
      <c r="H112" s="4">
        <f t="shared" si="5"/>
        <v>3.9747826367032766</v>
      </c>
    </row>
    <row r="113" spans="1:8" x14ac:dyDescent="0.3">
      <c r="A113">
        <v>200</v>
      </c>
      <c r="C113" s="4">
        <f t="shared" si="5"/>
        <v>1.2857987939948081</v>
      </c>
      <c r="D113" s="4">
        <f t="shared" si="5"/>
        <v>1.6525081009108851</v>
      </c>
      <c r="E113" s="4">
        <f t="shared" si="5"/>
        <v>1.9718962236339095</v>
      </c>
      <c r="F113" s="4">
        <f t="shared" si="5"/>
        <v>2.3451370822594675</v>
      </c>
      <c r="G113" s="4">
        <f t="shared" si="5"/>
        <v>2.6006344361915565</v>
      </c>
      <c r="H113" s="4">
        <f t="shared" si="5"/>
        <v>3.9704968515029506</v>
      </c>
    </row>
    <row r="114" spans="1:8" x14ac:dyDescent="0.3">
      <c r="A114">
        <v>300</v>
      </c>
      <c r="C114" s="4">
        <f t="shared" si="5"/>
        <v>1.2843798675790281</v>
      </c>
      <c r="D114" s="4">
        <f t="shared" si="5"/>
        <v>1.6499486739376235</v>
      </c>
      <c r="E114" s="4">
        <f t="shared" si="5"/>
        <v>1.9679030112610867</v>
      </c>
      <c r="F114" s="4">
        <f t="shared" si="5"/>
        <v>2.3388419237869966</v>
      </c>
      <c r="G114" s="4">
        <f t="shared" si="5"/>
        <v>2.592316410847785</v>
      </c>
      <c r="H114" s="4">
        <f t="shared" si="5"/>
        <v>3.9435416024221879</v>
      </c>
    </row>
    <row r="115" spans="1:8" x14ac:dyDescent="0.3">
      <c r="A115">
        <v>400</v>
      </c>
      <c r="C115" s="4">
        <f t="shared" si="5"/>
        <v>1.2836715995703107</v>
      </c>
      <c r="D115" s="4">
        <f t="shared" si="5"/>
        <v>1.6486719414654079</v>
      </c>
      <c r="E115" s="4">
        <f t="shared" si="5"/>
        <v>1.9659123432294732</v>
      </c>
      <c r="F115" s="4">
        <f t="shared" si="5"/>
        <v>2.3357064132619607</v>
      </c>
      <c r="G115" s="4">
        <f t="shared" si="5"/>
        <v>2.5881760800347453</v>
      </c>
      <c r="H115" s="4">
        <f t="shared" si="5"/>
        <v>3.9301848844041021</v>
      </c>
    </row>
    <row r="116" spans="1:8" x14ac:dyDescent="0.3">
      <c r="A116">
        <v>500</v>
      </c>
      <c r="C116" s="4">
        <f t="shared" si="5"/>
        <v>1.2832470207103852</v>
      </c>
      <c r="D116" s="4">
        <f t="shared" si="5"/>
        <v>1.6479068539295096</v>
      </c>
      <c r="E116" s="4">
        <f t="shared" si="5"/>
        <v>1.9647198374673649</v>
      </c>
      <c r="F116" s="4">
        <f t="shared" si="5"/>
        <v>2.3338289553523102</v>
      </c>
      <c r="G116" s="4">
        <f t="shared" si="5"/>
        <v>2.5856978351419295</v>
      </c>
      <c r="H116" s="4">
        <f t="shared" si="5"/>
        <v>3.922209231889076</v>
      </c>
    </row>
    <row r="117" spans="1:8" x14ac:dyDescent="0.3">
      <c r="A117">
        <v>1000</v>
      </c>
      <c r="C117" s="4">
        <f t="shared" si="5"/>
        <v>1.2823987214609143</v>
      </c>
      <c r="D117" s="4">
        <f t="shared" si="5"/>
        <v>1.6463788172854321</v>
      </c>
      <c r="E117" s="4">
        <f t="shared" si="5"/>
        <v>1.9623390808264143</v>
      </c>
      <c r="F117" s="4">
        <f t="shared" si="5"/>
        <v>2.3300826747555341</v>
      </c>
      <c r="G117" s="4">
        <f t="shared" si="5"/>
        <v>2.5807546980659501</v>
      </c>
      <c r="H117" s="4">
        <f t="shared" si="5"/>
        <v>3.9063437367013822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zoomScale="140" zoomScaleNormal="140" workbookViewId="0">
      <pane xSplit="1" ySplit="2" topLeftCell="B3" activePane="bottomRight" state="frozen"/>
      <selection activeCell="G9" sqref="G9"/>
      <selection pane="topRight" activeCell="G9" sqref="G9"/>
      <selection pane="bottomLeft" activeCell="G9" sqref="G9"/>
      <selection pane="bottomRight" activeCell="H6" sqref="H6"/>
    </sheetView>
  </sheetViews>
  <sheetFormatPr defaultColWidth="9.109375" defaultRowHeight="14.4" x14ac:dyDescent="0.3"/>
  <sheetData>
    <row r="1" spans="1:10" x14ac:dyDescent="0.3">
      <c r="B1" s="2" t="s">
        <v>23</v>
      </c>
    </row>
    <row r="2" spans="1:10" x14ac:dyDescent="0.3">
      <c r="A2" s="3" t="s">
        <v>1</v>
      </c>
      <c r="B2" s="1">
        <v>1</v>
      </c>
      <c r="C2" s="1">
        <v>0.99</v>
      </c>
      <c r="D2" s="1">
        <v>0.95</v>
      </c>
      <c r="E2" s="1">
        <v>0.9</v>
      </c>
      <c r="F2" s="1">
        <v>0.25</v>
      </c>
      <c r="G2" s="1">
        <v>0.1</v>
      </c>
      <c r="H2" s="1">
        <v>0.05</v>
      </c>
      <c r="I2" s="1">
        <v>0.01</v>
      </c>
      <c r="J2" s="1">
        <v>5.0000000000000001E-3</v>
      </c>
    </row>
    <row r="3" spans="1:10" x14ac:dyDescent="0.3">
      <c r="A3">
        <v>1</v>
      </c>
      <c r="B3" s="4">
        <f>_xlfn.CHISQ.INV.RT(B$2,$A3)</f>
        <v>0</v>
      </c>
      <c r="C3" s="4">
        <f t="shared" ref="C3:J18" si="0">_xlfn.CHISQ.INV.RT(C$2,$A3)</f>
        <v>1.5708785790970227E-4</v>
      </c>
      <c r="D3" s="4">
        <f t="shared" si="0"/>
        <v>3.9321400000195293E-3</v>
      </c>
      <c r="E3" s="4">
        <f t="shared" si="0"/>
        <v>1.5790774093431218E-2</v>
      </c>
      <c r="F3" s="4">
        <f t="shared" si="0"/>
        <v>1.3233036969314662</v>
      </c>
      <c r="G3" s="4">
        <f t="shared" si="0"/>
        <v>2.7055434540954142</v>
      </c>
      <c r="H3" s="4">
        <f t="shared" si="0"/>
        <v>3.8414588206941236</v>
      </c>
      <c r="I3" s="4">
        <f t="shared" si="0"/>
        <v>6.6348966010212118</v>
      </c>
      <c r="J3" s="4">
        <f t="shared" si="0"/>
        <v>7.8794385766224124</v>
      </c>
    </row>
    <row r="4" spans="1:10" x14ac:dyDescent="0.3">
      <c r="A4">
        <v>2</v>
      </c>
      <c r="B4" s="4">
        <f t="shared" ref="B4:J35" si="1">_xlfn.CHISQ.INV.RT(B$2,$A4)</f>
        <v>0</v>
      </c>
      <c r="C4" s="4">
        <f t="shared" si="0"/>
        <v>2.0100671707002901E-2</v>
      </c>
      <c r="D4" s="4">
        <f t="shared" si="0"/>
        <v>0.10258658877510116</v>
      </c>
      <c r="E4" s="4">
        <f t="shared" si="0"/>
        <v>0.21072103131565256</v>
      </c>
      <c r="F4" s="4">
        <f t="shared" si="0"/>
        <v>2.7725887222397811</v>
      </c>
      <c r="G4" s="4">
        <f t="shared" si="0"/>
        <v>4.6051701859880909</v>
      </c>
      <c r="H4" s="4">
        <f t="shared" si="0"/>
        <v>5.9914645471079817</v>
      </c>
      <c r="I4" s="4">
        <f t="shared" si="0"/>
        <v>9.2103403719761818</v>
      </c>
      <c r="J4" s="4">
        <f t="shared" si="0"/>
        <v>10.596634733096073</v>
      </c>
    </row>
    <row r="5" spans="1:10" x14ac:dyDescent="0.3">
      <c r="A5">
        <v>3</v>
      </c>
      <c r="B5" s="4">
        <f t="shared" si="1"/>
        <v>0</v>
      </c>
      <c r="C5" s="4">
        <f t="shared" si="0"/>
        <v>0.11483180189911682</v>
      </c>
      <c r="D5" s="4">
        <f t="shared" si="0"/>
        <v>0.35184631774927172</v>
      </c>
      <c r="E5" s="4">
        <f t="shared" si="0"/>
        <v>0.58437437415518312</v>
      </c>
      <c r="F5" s="4">
        <f t="shared" si="0"/>
        <v>4.1083449356323172</v>
      </c>
      <c r="G5" s="4">
        <f t="shared" si="0"/>
        <v>6.2513886311703235</v>
      </c>
      <c r="H5" s="4">
        <f t="shared" si="0"/>
        <v>7.8147279032511792</v>
      </c>
      <c r="I5" s="4">
        <f t="shared" si="0"/>
        <v>11.344866730144371</v>
      </c>
      <c r="J5" s="4">
        <f t="shared" si="0"/>
        <v>12.838156466598651</v>
      </c>
    </row>
    <row r="6" spans="1:10" x14ac:dyDescent="0.3">
      <c r="A6">
        <v>4</v>
      </c>
      <c r="B6" s="4">
        <f t="shared" si="1"/>
        <v>0</v>
      </c>
      <c r="C6" s="4">
        <f t="shared" si="0"/>
        <v>0.29710948050653158</v>
      </c>
      <c r="D6" s="4">
        <f t="shared" si="0"/>
        <v>0.71072302139732446</v>
      </c>
      <c r="E6" s="4">
        <f t="shared" si="0"/>
        <v>1.0636232167792243</v>
      </c>
      <c r="F6" s="4">
        <f t="shared" si="0"/>
        <v>5.385269057779392</v>
      </c>
      <c r="G6" s="4">
        <f t="shared" si="0"/>
        <v>7.7794403397348582</v>
      </c>
      <c r="H6" s="18">
        <f t="shared" si="0"/>
        <v>9.4877290367811575</v>
      </c>
      <c r="I6" s="4">
        <f t="shared" si="0"/>
        <v>13.276704135987623</v>
      </c>
      <c r="J6" s="4">
        <f t="shared" si="0"/>
        <v>14.860259000560244</v>
      </c>
    </row>
    <row r="7" spans="1:10" x14ac:dyDescent="0.3">
      <c r="A7">
        <v>5</v>
      </c>
      <c r="B7" s="4">
        <f t="shared" si="1"/>
        <v>0</v>
      </c>
      <c r="C7" s="4">
        <f t="shared" si="0"/>
        <v>0.55429807672827713</v>
      </c>
      <c r="D7" s="4">
        <f t="shared" si="0"/>
        <v>1.1454762260617699</v>
      </c>
      <c r="E7" s="4">
        <f t="shared" si="0"/>
        <v>1.6103079869623229</v>
      </c>
      <c r="F7" s="4">
        <f t="shared" si="0"/>
        <v>6.6256797638292504</v>
      </c>
      <c r="G7" s="4">
        <f t="shared" si="0"/>
        <v>9.2363568997811178</v>
      </c>
      <c r="H7" s="4">
        <f t="shared" si="0"/>
        <v>11.070497693516353</v>
      </c>
      <c r="I7" s="4">
        <f t="shared" si="0"/>
        <v>15.086272469388991</v>
      </c>
      <c r="J7" s="4">
        <f t="shared" si="0"/>
        <v>16.749602343639044</v>
      </c>
    </row>
    <row r="8" spans="1:10" x14ac:dyDescent="0.3">
      <c r="A8">
        <v>6</v>
      </c>
      <c r="B8" s="4">
        <f t="shared" si="1"/>
        <v>0</v>
      </c>
      <c r="C8" s="4">
        <f t="shared" si="0"/>
        <v>0.87209033015658521</v>
      </c>
      <c r="D8" s="4">
        <f t="shared" si="0"/>
        <v>1.6353828943279067</v>
      </c>
      <c r="E8" s="4">
        <f t="shared" si="0"/>
        <v>2.2041306564986418</v>
      </c>
      <c r="F8" s="4">
        <f t="shared" si="0"/>
        <v>7.8408041205851209</v>
      </c>
      <c r="G8" s="4">
        <f t="shared" si="0"/>
        <v>10.64464067566842</v>
      </c>
      <c r="H8" s="4">
        <f t="shared" si="0"/>
        <v>12.591587243743978</v>
      </c>
      <c r="I8" s="4">
        <f t="shared" si="0"/>
        <v>16.811893829770931</v>
      </c>
      <c r="J8" s="4">
        <f t="shared" si="0"/>
        <v>18.547584178511091</v>
      </c>
    </row>
    <row r="9" spans="1:10" x14ac:dyDescent="0.3">
      <c r="A9">
        <v>7</v>
      </c>
      <c r="B9" s="4">
        <f t="shared" si="1"/>
        <v>0</v>
      </c>
      <c r="C9" s="4">
        <f t="shared" si="0"/>
        <v>1.2390423055679303</v>
      </c>
      <c r="D9" s="4">
        <f t="shared" si="0"/>
        <v>2.167349909298057</v>
      </c>
      <c r="E9" s="4">
        <f t="shared" si="0"/>
        <v>2.8331069178153436</v>
      </c>
      <c r="F9" s="4">
        <f t="shared" si="0"/>
        <v>9.0371475479081411</v>
      </c>
      <c r="G9" s="4">
        <f t="shared" si="0"/>
        <v>12.01703662378053</v>
      </c>
      <c r="H9" s="4">
        <f t="shared" si="0"/>
        <v>14.067140449340167</v>
      </c>
      <c r="I9" s="4">
        <f t="shared" si="0"/>
        <v>18.475306906582361</v>
      </c>
      <c r="J9" s="4">
        <f t="shared" si="0"/>
        <v>20.277739874962624</v>
      </c>
    </row>
    <row r="10" spans="1:10" x14ac:dyDescent="0.3">
      <c r="A10">
        <v>8</v>
      </c>
      <c r="B10" s="4">
        <f t="shared" si="1"/>
        <v>0</v>
      </c>
      <c r="C10" s="4">
        <f t="shared" si="0"/>
        <v>1.6464973726907688</v>
      </c>
      <c r="D10" s="4">
        <f t="shared" si="0"/>
        <v>2.7326367934996632</v>
      </c>
      <c r="E10" s="4">
        <f t="shared" si="0"/>
        <v>3.4895391256498209</v>
      </c>
      <c r="F10" s="4">
        <f t="shared" si="0"/>
        <v>10.21885497024676</v>
      </c>
      <c r="G10" s="4">
        <f t="shared" si="0"/>
        <v>13.361566136511726</v>
      </c>
      <c r="H10" s="4">
        <f t="shared" si="0"/>
        <v>15.507313055865453</v>
      </c>
      <c r="I10" s="4">
        <f t="shared" si="0"/>
        <v>20.090235029663233</v>
      </c>
      <c r="J10" s="4">
        <f t="shared" si="0"/>
        <v>21.95495499065953</v>
      </c>
    </row>
    <row r="11" spans="1:10" x14ac:dyDescent="0.3">
      <c r="A11">
        <v>9</v>
      </c>
      <c r="B11" s="4">
        <f t="shared" si="1"/>
        <v>0</v>
      </c>
      <c r="C11" s="4">
        <f t="shared" si="0"/>
        <v>2.0879007358707233</v>
      </c>
      <c r="D11" s="4">
        <f t="shared" si="0"/>
        <v>3.3251128430668162</v>
      </c>
      <c r="E11" s="4">
        <f t="shared" si="0"/>
        <v>4.168159008146108</v>
      </c>
      <c r="F11" s="4">
        <f t="shared" si="0"/>
        <v>11.38875144047037</v>
      </c>
      <c r="G11" s="4">
        <f t="shared" si="0"/>
        <v>14.683656573259835</v>
      </c>
      <c r="H11" s="4">
        <f t="shared" si="0"/>
        <v>16.918977604620451</v>
      </c>
      <c r="I11" s="4">
        <f t="shared" si="0"/>
        <v>21.665994333461931</v>
      </c>
      <c r="J11" s="4">
        <f t="shared" si="0"/>
        <v>23.589350781257387</v>
      </c>
    </row>
    <row r="12" spans="1:10" x14ac:dyDescent="0.3">
      <c r="A12">
        <v>10</v>
      </c>
      <c r="B12" s="4">
        <f t="shared" si="1"/>
        <v>0</v>
      </c>
      <c r="C12" s="4">
        <f t="shared" si="0"/>
        <v>2.5582121601872081</v>
      </c>
      <c r="D12" s="4">
        <f t="shared" si="0"/>
        <v>3.9402991361190622</v>
      </c>
      <c r="E12" s="4">
        <f t="shared" si="0"/>
        <v>4.8651820519253288</v>
      </c>
      <c r="F12" s="4">
        <f t="shared" si="0"/>
        <v>12.548861396889377</v>
      </c>
      <c r="G12" s="4">
        <f t="shared" si="0"/>
        <v>15.987179172105261</v>
      </c>
      <c r="H12" s="4">
        <f t="shared" si="0"/>
        <v>18.307038053275146</v>
      </c>
      <c r="I12" s="4">
        <f t="shared" si="0"/>
        <v>23.209251158954359</v>
      </c>
      <c r="J12" s="4">
        <f t="shared" si="0"/>
        <v>25.188179571971173</v>
      </c>
    </row>
    <row r="13" spans="1:10" x14ac:dyDescent="0.3">
      <c r="A13">
        <v>11</v>
      </c>
      <c r="B13" s="4">
        <f t="shared" si="1"/>
        <v>0</v>
      </c>
      <c r="C13" s="4">
        <f t="shared" si="0"/>
        <v>3.0534841066406813</v>
      </c>
      <c r="D13" s="4">
        <f t="shared" si="0"/>
        <v>4.5748130793222259</v>
      </c>
      <c r="E13" s="4">
        <f t="shared" si="0"/>
        <v>5.5777847897998516</v>
      </c>
      <c r="F13" s="4">
        <f t="shared" si="0"/>
        <v>13.70069274601151</v>
      </c>
      <c r="G13" s="4">
        <f t="shared" si="0"/>
        <v>17.275008517500069</v>
      </c>
      <c r="H13" s="4">
        <f t="shared" si="0"/>
        <v>19.675137572682498</v>
      </c>
      <c r="I13" s="4">
        <f t="shared" si="0"/>
        <v>24.724970311318284</v>
      </c>
      <c r="J13" s="4">
        <f t="shared" si="0"/>
        <v>26.756848916469632</v>
      </c>
    </row>
    <row r="14" spans="1:10" x14ac:dyDescent="0.3">
      <c r="A14">
        <v>12</v>
      </c>
      <c r="B14" s="4">
        <f t="shared" si="1"/>
        <v>0</v>
      </c>
      <c r="C14" s="4">
        <f t="shared" si="0"/>
        <v>3.5705689706043899</v>
      </c>
      <c r="D14" s="4">
        <f t="shared" si="0"/>
        <v>5.2260294883926397</v>
      </c>
      <c r="E14" s="4">
        <f t="shared" si="0"/>
        <v>6.3037960595843234</v>
      </c>
      <c r="F14" s="4">
        <f t="shared" si="0"/>
        <v>14.845403671040177</v>
      </c>
      <c r="G14" s="4">
        <f t="shared" si="0"/>
        <v>18.549347786703244</v>
      </c>
      <c r="H14" s="4">
        <f t="shared" si="0"/>
        <v>21.026069817483066</v>
      </c>
      <c r="I14" s="4">
        <f t="shared" si="0"/>
        <v>26.216967305535849</v>
      </c>
      <c r="J14" s="4">
        <f t="shared" si="0"/>
        <v>28.299518822046032</v>
      </c>
    </row>
    <row r="15" spans="1:10" x14ac:dyDescent="0.3">
      <c r="A15">
        <v>13</v>
      </c>
      <c r="B15" s="4">
        <f t="shared" si="1"/>
        <v>0</v>
      </c>
      <c r="C15" s="4">
        <f t="shared" si="0"/>
        <v>4.1069154715044069</v>
      </c>
      <c r="D15" s="4">
        <f t="shared" si="0"/>
        <v>5.8918643377098476</v>
      </c>
      <c r="E15" s="4">
        <f t="shared" si="0"/>
        <v>7.0415045800954621</v>
      </c>
      <c r="F15" s="4">
        <f t="shared" si="0"/>
        <v>15.983906216312054</v>
      </c>
      <c r="G15" s="4">
        <f t="shared" si="0"/>
        <v>19.81192930712756</v>
      </c>
      <c r="H15" s="4">
        <f t="shared" si="0"/>
        <v>22.362032494826938</v>
      </c>
      <c r="I15" s="4">
        <f t="shared" si="0"/>
        <v>27.688249610457049</v>
      </c>
      <c r="J15" s="4">
        <f t="shared" si="0"/>
        <v>29.819471223653217</v>
      </c>
    </row>
    <row r="16" spans="1:10" x14ac:dyDescent="0.3">
      <c r="A16">
        <v>14</v>
      </c>
      <c r="B16" s="4">
        <f t="shared" si="1"/>
        <v>0</v>
      </c>
      <c r="C16" s="4">
        <f t="shared" si="0"/>
        <v>4.6604250626577679</v>
      </c>
      <c r="D16" s="4">
        <f t="shared" si="0"/>
        <v>6.5706313837893431</v>
      </c>
      <c r="E16" s="4">
        <f t="shared" si="0"/>
        <v>7.78953360975237</v>
      </c>
      <c r="F16" s="4">
        <f t="shared" si="0"/>
        <v>17.116933596000067</v>
      </c>
      <c r="G16" s="4">
        <f t="shared" si="0"/>
        <v>21.064144212997057</v>
      </c>
      <c r="H16" s="4">
        <f t="shared" si="0"/>
        <v>23.68479130484058</v>
      </c>
      <c r="I16" s="4">
        <f t="shared" si="0"/>
        <v>29.141237740672796</v>
      </c>
      <c r="J16" s="4">
        <f t="shared" si="0"/>
        <v>31.31934962259529</v>
      </c>
    </row>
    <row r="17" spans="1:10" x14ac:dyDescent="0.3">
      <c r="A17">
        <v>15</v>
      </c>
      <c r="B17" s="4">
        <f t="shared" si="1"/>
        <v>0</v>
      </c>
      <c r="C17" s="4">
        <f t="shared" si="0"/>
        <v>5.2293488840989664</v>
      </c>
      <c r="D17" s="4">
        <f t="shared" si="0"/>
        <v>7.2609439276700334</v>
      </c>
      <c r="E17" s="4">
        <f t="shared" si="0"/>
        <v>8.5467562417045446</v>
      </c>
      <c r="F17" s="4">
        <f t="shared" si="0"/>
        <v>18.245085602415134</v>
      </c>
      <c r="G17" s="4">
        <f t="shared" si="0"/>
        <v>22.307129581578689</v>
      </c>
      <c r="H17" s="4">
        <f t="shared" si="0"/>
        <v>24.99579013972863</v>
      </c>
      <c r="I17" s="4">
        <f t="shared" si="0"/>
        <v>30.577914166892494</v>
      </c>
      <c r="J17" s="4">
        <f t="shared" si="0"/>
        <v>32.80132064579184</v>
      </c>
    </row>
    <row r="18" spans="1:10" x14ac:dyDescent="0.3">
      <c r="A18">
        <v>16</v>
      </c>
      <c r="B18" s="4">
        <f t="shared" si="1"/>
        <v>0</v>
      </c>
      <c r="C18" s="4">
        <f t="shared" si="0"/>
        <v>5.8122124701349733</v>
      </c>
      <c r="D18" s="4">
        <f t="shared" si="0"/>
        <v>7.9616455723785533</v>
      </c>
      <c r="E18" s="4">
        <f t="shared" si="0"/>
        <v>9.3122363537960045</v>
      </c>
      <c r="F18" s="4">
        <f t="shared" si="0"/>
        <v>19.368860220584512</v>
      </c>
      <c r="G18" s="4">
        <f t="shared" si="0"/>
        <v>23.541828923096112</v>
      </c>
      <c r="H18" s="4">
        <f t="shared" si="0"/>
        <v>26.296227604864239</v>
      </c>
      <c r="I18" s="4">
        <f t="shared" si="0"/>
        <v>31.999926908815183</v>
      </c>
      <c r="J18" s="4">
        <f t="shared" si="0"/>
        <v>34.267186537826703</v>
      </c>
    </row>
    <row r="19" spans="1:10" x14ac:dyDescent="0.3">
      <c r="A19">
        <v>17</v>
      </c>
      <c r="B19" s="4">
        <f t="shared" si="1"/>
        <v>0</v>
      </c>
      <c r="C19" s="4">
        <f t="shared" si="1"/>
        <v>6.4077597777389341</v>
      </c>
      <c r="D19" s="4">
        <f t="shared" si="1"/>
        <v>8.671760204670079</v>
      </c>
      <c r="E19" s="4">
        <f t="shared" si="1"/>
        <v>10.085186334619332</v>
      </c>
      <c r="F19" s="4">
        <f t="shared" si="1"/>
        <v>20.488676238391502</v>
      </c>
      <c r="G19" s="4">
        <f t="shared" si="1"/>
        <v>24.76903534390145</v>
      </c>
      <c r="H19" s="4">
        <f t="shared" si="1"/>
        <v>27.587111638275324</v>
      </c>
      <c r="I19" s="4">
        <f t="shared" si="1"/>
        <v>33.408663605004612</v>
      </c>
      <c r="J19" s="4">
        <f t="shared" si="1"/>
        <v>35.7184656590046</v>
      </c>
    </row>
    <row r="20" spans="1:10" x14ac:dyDescent="0.3">
      <c r="A20">
        <v>18</v>
      </c>
      <c r="B20" s="4">
        <f t="shared" si="1"/>
        <v>0</v>
      </c>
      <c r="C20" s="4">
        <f t="shared" si="1"/>
        <v>7.0149109011725761</v>
      </c>
      <c r="D20" s="4">
        <f t="shared" si="1"/>
        <v>9.3904550806889837</v>
      </c>
      <c r="E20" s="4">
        <f t="shared" si="1"/>
        <v>10.864936116508861</v>
      </c>
      <c r="F20" s="4">
        <f t="shared" si="1"/>
        <v>21.604889795728166</v>
      </c>
      <c r="G20" s="4">
        <f t="shared" si="1"/>
        <v>25.989423082637209</v>
      </c>
      <c r="H20" s="4">
        <f t="shared" si="1"/>
        <v>28.869299430392633</v>
      </c>
      <c r="I20" s="4">
        <f t="shared" si="1"/>
        <v>34.805305734705072</v>
      </c>
      <c r="J20" s="4">
        <f t="shared" si="1"/>
        <v>37.156451456606746</v>
      </c>
    </row>
    <row r="21" spans="1:10" x14ac:dyDescent="0.3">
      <c r="A21">
        <v>19</v>
      </c>
      <c r="B21" s="4">
        <f t="shared" si="1"/>
        <v>0</v>
      </c>
      <c r="C21" s="4">
        <f t="shared" si="1"/>
        <v>7.6327296475714759</v>
      </c>
      <c r="D21" s="4">
        <f t="shared" si="1"/>
        <v>10.117013063859044</v>
      </c>
      <c r="E21" s="4">
        <f t="shared" si="1"/>
        <v>11.650910032126951</v>
      </c>
      <c r="F21" s="4">
        <f t="shared" si="1"/>
        <v>22.717806744199855</v>
      </c>
      <c r="G21" s="4">
        <f t="shared" si="1"/>
        <v>27.203571029356826</v>
      </c>
      <c r="H21" s="4">
        <f t="shared" si="1"/>
        <v>30.143527205646155</v>
      </c>
      <c r="I21" s="4">
        <f t="shared" si="1"/>
        <v>36.190869129270048</v>
      </c>
      <c r="J21" s="4">
        <f t="shared" si="1"/>
        <v>38.58225655493424</v>
      </c>
    </row>
    <row r="22" spans="1:10" x14ac:dyDescent="0.3">
      <c r="A22">
        <v>20</v>
      </c>
      <c r="B22" s="4">
        <f t="shared" si="1"/>
        <v>0</v>
      </c>
      <c r="C22" s="4">
        <f t="shared" si="1"/>
        <v>8.2603983325464014</v>
      </c>
      <c r="D22" s="4">
        <f t="shared" si="1"/>
        <v>10.850811394182585</v>
      </c>
      <c r="E22" s="4">
        <f t="shared" si="1"/>
        <v>12.442609210450065</v>
      </c>
      <c r="F22" s="4">
        <f t="shared" si="1"/>
        <v>23.827692043030861</v>
      </c>
      <c r="G22" s="4">
        <f t="shared" si="1"/>
        <v>28.411980584305635</v>
      </c>
      <c r="H22" s="4">
        <f t="shared" si="1"/>
        <v>31.410432844230925</v>
      </c>
      <c r="I22" s="4">
        <f t="shared" si="1"/>
        <v>37.566234786625053</v>
      </c>
      <c r="J22" s="4">
        <f t="shared" si="1"/>
        <v>39.996846312938644</v>
      </c>
    </row>
    <row r="23" spans="1:10" x14ac:dyDescent="0.3">
      <c r="A23">
        <v>21</v>
      </c>
      <c r="B23" s="4">
        <f t="shared" si="1"/>
        <v>0</v>
      </c>
      <c r="C23" s="4">
        <f t="shared" si="1"/>
        <v>8.89719794207722</v>
      </c>
      <c r="D23" s="4">
        <f t="shared" si="1"/>
        <v>11.591305208820739</v>
      </c>
      <c r="E23" s="4">
        <f t="shared" si="1"/>
        <v>13.239597975395306</v>
      </c>
      <c r="F23" s="4">
        <f t="shared" si="1"/>
        <v>24.934777014902309</v>
      </c>
      <c r="G23" s="4">
        <f t="shared" si="1"/>
        <v>29.615089436182725</v>
      </c>
      <c r="H23" s="4">
        <f t="shared" si="1"/>
        <v>32.670573340917308</v>
      </c>
      <c r="I23" s="4">
        <f t="shared" si="1"/>
        <v>38.932172683516065</v>
      </c>
      <c r="J23" s="4">
        <f t="shared" si="1"/>
        <v>41.401064771417609</v>
      </c>
    </row>
    <row r="24" spans="1:10" x14ac:dyDescent="0.3">
      <c r="A24">
        <v>22</v>
      </c>
      <c r="B24" s="4">
        <f t="shared" si="1"/>
        <v>0</v>
      </c>
      <c r="C24" s="4">
        <f t="shared" si="1"/>
        <v>9.5424923387850811</v>
      </c>
      <c r="D24" s="4">
        <f t="shared" si="1"/>
        <v>12.338014578790647</v>
      </c>
      <c r="E24" s="4">
        <f t="shared" si="1"/>
        <v>14.041493189421969</v>
      </c>
      <c r="F24" s="4">
        <f t="shared" si="1"/>
        <v>26.039265028165019</v>
      </c>
      <c r="G24" s="4">
        <f t="shared" si="1"/>
        <v>30.813282343953034</v>
      </c>
      <c r="H24" s="4">
        <f t="shared" si="1"/>
        <v>33.9244384714438</v>
      </c>
      <c r="I24" s="4">
        <f t="shared" si="1"/>
        <v>40.289360437593864</v>
      </c>
      <c r="J24" s="4">
        <f t="shared" si="1"/>
        <v>42.795654999308539</v>
      </c>
    </row>
    <row r="25" spans="1:10" x14ac:dyDescent="0.3">
      <c r="A25">
        <v>23</v>
      </c>
      <c r="B25" s="4">
        <f t="shared" si="1"/>
        <v>0</v>
      </c>
      <c r="C25" s="4">
        <f t="shared" si="1"/>
        <v>10.195715555745821</v>
      </c>
      <c r="D25" s="4">
        <f t="shared" si="1"/>
        <v>13.090514188172801</v>
      </c>
      <c r="E25" s="4">
        <f t="shared" si="1"/>
        <v>14.847955799267668</v>
      </c>
      <c r="F25" s="4">
        <f t="shared" si="1"/>
        <v>27.141336002976505</v>
      </c>
      <c r="G25" s="4">
        <f t="shared" si="1"/>
        <v>32.006899681704304</v>
      </c>
      <c r="H25" s="4">
        <f t="shared" si="1"/>
        <v>35.172461626908053</v>
      </c>
      <c r="I25" s="4">
        <f t="shared" si="1"/>
        <v>41.638398118858476</v>
      </c>
      <c r="J25" s="4">
        <f t="shared" si="1"/>
        <v>44.181275249971101</v>
      </c>
    </row>
    <row r="26" spans="1:10" x14ac:dyDescent="0.3">
      <c r="A26">
        <v>24</v>
      </c>
      <c r="B26" s="4">
        <f t="shared" si="1"/>
        <v>0</v>
      </c>
      <c r="C26" s="4">
        <f t="shared" si="1"/>
        <v>10.856361475532282</v>
      </c>
      <c r="D26" s="4">
        <f t="shared" si="1"/>
        <v>13.848425027170213</v>
      </c>
      <c r="E26" s="4">
        <f t="shared" si="1"/>
        <v>15.658684052512825</v>
      </c>
      <c r="F26" s="4">
        <f t="shared" si="1"/>
        <v>28.241150025528761</v>
      </c>
      <c r="G26" s="4">
        <f t="shared" si="1"/>
        <v>33.196244288628179</v>
      </c>
      <c r="H26" s="4">
        <f t="shared" si="1"/>
        <v>36.415028501807313</v>
      </c>
      <c r="I26" s="4">
        <f t="shared" si="1"/>
        <v>42.979820139351638</v>
      </c>
      <c r="J26" s="4">
        <f t="shared" si="1"/>
        <v>45.558511936530586</v>
      </c>
    </row>
    <row r="27" spans="1:10" x14ac:dyDescent="0.3">
      <c r="A27">
        <v>25</v>
      </c>
      <c r="B27" s="4">
        <f t="shared" si="1"/>
        <v>0</v>
      </c>
      <c r="C27" s="4">
        <f t="shared" si="1"/>
        <v>11.52397537224933</v>
      </c>
      <c r="D27" s="4">
        <f t="shared" si="1"/>
        <v>14.611407639483309</v>
      </c>
      <c r="E27" s="4">
        <f t="shared" si="1"/>
        <v>16.47340799867338</v>
      </c>
      <c r="F27" s="4">
        <f t="shared" si="1"/>
        <v>29.338850276866367</v>
      </c>
      <c r="G27" s="4">
        <f t="shared" si="1"/>
        <v>34.381587017552953</v>
      </c>
      <c r="H27" s="4">
        <f t="shared" si="1"/>
        <v>37.65248413348278</v>
      </c>
      <c r="I27" s="4">
        <f t="shared" si="1"/>
        <v>44.314104896219156</v>
      </c>
      <c r="J27" s="4">
        <f t="shared" si="1"/>
        <v>46.92789016008075</v>
      </c>
    </row>
    <row r="28" spans="1:10" x14ac:dyDescent="0.3">
      <c r="A28">
        <v>26</v>
      </c>
      <c r="B28" s="4">
        <f t="shared" si="1"/>
        <v>0</v>
      </c>
      <c r="C28" s="4">
        <f t="shared" si="1"/>
        <v>12.198146923505595</v>
      </c>
      <c r="D28" s="4">
        <f t="shared" si="1"/>
        <v>15.379156583261738</v>
      </c>
      <c r="E28" s="4">
        <f t="shared" si="1"/>
        <v>17.291884989738758</v>
      </c>
      <c r="F28" s="4">
        <f t="shared" si="1"/>
        <v>30.434565428615826</v>
      </c>
      <c r="G28" s="4">
        <f t="shared" si="1"/>
        <v>35.563171271923459</v>
      </c>
      <c r="H28" s="4">
        <f t="shared" si="1"/>
        <v>38.885138659830041</v>
      </c>
      <c r="I28" s="4">
        <f t="shared" si="1"/>
        <v>45.641682666283153</v>
      </c>
      <c r="J28" s="4">
        <f t="shared" si="1"/>
        <v>48.289882332456834</v>
      </c>
    </row>
    <row r="29" spans="1:10" x14ac:dyDescent="0.3">
      <c r="A29">
        <v>27</v>
      </c>
      <c r="B29" s="4">
        <f t="shared" si="1"/>
        <v>0</v>
      </c>
      <c r="C29" s="4">
        <f t="shared" si="1"/>
        <v>12.878504393144546</v>
      </c>
      <c r="D29" s="4">
        <f t="shared" si="1"/>
        <v>16.151395849664109</v>
      </c>
      <c r="E29" s="4">
        <f t="shared" si="1"/>
        <v>18.113895966895981</v>
      </c>
      <c r="F29" s="4">
        <f t="shared" si="1"/>
        <v>31.528411619522313</v>
      </c>
      <c r="G29" s="4">
        <f t="shared" si="1"/>
        <v>36.741216747797637</v>
      </c>
      <c r="H29" s="4">
        <f t="shared" si="1"/>
        <v>40.113272069413625</v>
      </c>
      <c r="I29" s="4">
        <f t="shared" si="1"/>
        <v>46.962942124751443</v>
      </c>
      <c r="J29" s="4">
        <f t="shared" si="1"/>
        <v>49.644915298994228</v>
      </c>
    </row>
    <row r="30" spans="1:10" x14ac:dyDescent="0.3">
      <c r="A30">
        <v>28</v>
      </c>
      <c r="B30" s="4">
        <f t="shared" si="1"/>
        <v>0</v>
      </c>
      <c r="C30" s="4">
        <f t="shared" si="1"/>
        <v>13.564709754618823</v>
      </c>
      <c r="D30" s="4">
        <f t="shared" si="1"/>
        <v>16.927875044422496</v>
      </c>
      <c r="E30" s="4">
        <f t="shared" si="1"/>
        <v>18.939242371917501</v>
      </c>
      <c r="F30" s="4">
        <f t="shared" si="1"/>
        <v>32.620494099025535</v>
      </c>
      <c r="G30" s="4">
        <f t="shared" si="1"/>
        <v>37.915922544697068</v>
      </c>
      <c r="H30" s="4">
        <f t="shared" si="1"/>
        <v>41.337138151427396</v>
      </c>
      <c r="I30" s="4">
        <f t="shared" si="1"/>
        <v>48.27823577031549</v>
      </c>
      <c r="J30" s="4">
        <f t="shared" si="1"/>
        <v>50.993376268499453</v>
      </c>
    </row>
    <row r="31" spans="1:10" x14ac:dyDescent="0.3">
      <c r="A31">
        <v>29</v>
      </c>
      <c r="B31" s="4">
        <f t="shared" si="1"/>
        <v>0</v>
      </c>
      <c r="C31" s="4">
        <f t="shared" si="1"/>
        <v>14.256454576274677</v>
      </c>
      <c r="D31" s="4">
        <f t="shared" si="1"/>
        <v>17.708366182824584</v>
      </c>
      <c r="E31" s="4">
        <f t="shared" si="1"/>
        <v>19.767743559474834</v>
      </c>
      <c r="F31" s="4">
        <f t="shared" si="1"/>
        <v>33.710908603910802</v>
      </c>
      <c r="G31" s="4">
        <f t="shared" si="1"/>
        <v>39.087469770693957</v>
      </c>
      <c r="H31" s="4">
        <f t="shared" si="1"/>
        <v>42.556967804292682</v>
      </c>
      <c r="I31" s="4">
        <f t="shared" si="1"/>
        <v>49.587884472898835</v>
      </c>
      <c r="J31" s="4">
        <f t="shared" si="1"/>
        <v>52.335617785933614</v>
      </c>
    </row>
    <row r="32" spans="1:10" x14ac:dyDescent="0.3">
      <c r="A32">
        <v>30</v>
      </c>
      <c r="B32" s="4">
        <f t="shared" si="1"/>
        <v>0</v>
      </c>
      <c r="C32" s="4">
        <f t="shared" si="1"/>
        <v>14.953456528455439</v>
      </c>
      <c r="D32" s="4">
        <f t="shared" si="1"/>
        <v>18.492660981953474</v>
      </c>
      <c r="E32" s="4">
        <f t="shared" si="1"/>
        <v>20.599234614585342</v>
      </c>
      <c r="F32" s="4">
        <f t="shared" si="1"/>
        <v>34.799742519140928</v>
      </c>
      <c r="G32" s="4">
        <f t="shared" si="1"/>
        <v>40.256023738711804</v>
      </c>
      <c r="H32" s="4">
        <f t="shared" si="1"/>
        <v>43.772971825742189</v>
      </c>
      <c r="I32" s="4">
        <f t="shared" si="1"/>
        <v>50.892181311517092</v>
      </c>
      <c r="J32" s="4">
        <f t="shared" si="1"/>
        <v>53.671961930240592</v>
      </c>
    </row>
    <row r="33" spans="1:10" x14ac:dyDescent="0.3">
      <c r="A33">
        <v>31</v>
      </c>
      <c r="B33" s="4">
        <f t="shared" si="1"/>
        <v>0</v>
      </c>
      <c r="C33" s="4">
        <f t="shared" si="1"/>
        <v>15.655456401681386</v>
      </c>
      <c r="D33" s="4">
        <f t="shared" si="1"/>
        <v>19.280568559129293</v>
      </c>
      <c r="E33" s="4">
        <f t="shared" si="1"/>
        <v>21.433564500310776</v>
      </c>
      <c r="F33" s="4">
        <f t="shared" si="1"/>
        <v>35.887075862806</v>
      </c>
      <c r="G33" s="4">
        <f t="shared" si="1"/>
        <v>41.42173582978522</v>
      </c>
      <c r="H33" s="4">
        <f t="shared" si="1"/>
        <v>44.985343280365143</v>
      </c>
      <c r="I33" s="4">
        <f t="shared" si="1"/>
        <v>52.191394833191929</v>
      </c>
      <c r="J33" s="4">
        <f t="shared" si="1"/>
        <v>55.002703880023894</v>
      </c>
    </row>
    <row r="34" spans="1:10" x14ac:dyDescent="0.3">
      <c r="A34">
        <v>32</v>
      </c>
      <c r="B34" s="4">
        <f t="shared" si="1"/>
        <v>0</v>
      </c>
      <c r="C34" s="4">
        <f t="shared" si="1"/>
        <v>16.362215547665794</v>
      </c>
      <c r="D34" s="4">
        <f t="shared" si="1"/>
        <v>20.071913464548285</v>
      </c>
      <c r="E34" s="4">
        <f t="shared" si="1"/>
        <v>22.270594476644238</v>
      </c>
      <c r="F34" s="4">
        <f t="shared" si="1"/>
        <v>36.972982126683121</v>
      </c>
      <c r="G34" s="4">
        <f t="shared" si="1"/>
        <v>42.584745082980838</v>
      </c>
      <c r="H34" s="4">
        <f t="shared" si="1"/>
        <v>46.194259520278472</v>
      </c>
      <c r="I34" s="4">
        <f t="shared" si="1"/>
        <v>53.485771836235365</v>
      </c>
      <c r="J34" s="4">
        <f t="shared" si="1"/>
        <v>56.328114959710902</v>
      </c>
    </row>
    <row r="35" spans="1:10" x14ac:dyDescent="0.3">
      <c r="A35">
        <v>33</v>
      </c>
      <c r="B35" s="4">
        <f t="shared" si="1"/>
        <v>0</v>
      </c>
      <c r="C35" s="4">
        <f t="shared" si="1"/>
        <v>17.073513672329383</v>
      </c>
      <c r="D35" s="4">
        <f t="shared" si="1"/>
        <v>20.866533990714789</v>
      </c>
      <c r="E35" s="4">
        <f t="shared" si="1"/>
        <v>23.110196743607261</v>
      </c>
      <c r="F35" s="4">
        <f t="shared" si="1"/>
        <v>38.057528997447051</v>
      </c>
      <c r="G35" s="4">
        <f t="shared" si="1"/>
        <v>43.745179559434185</v>
      </c>
      <c r="H35" s="4">
        <f t="shared" si="1"/>
        <v>47.399883919080914</v>
      </c>
      <c r="I35" s="4">
        <f t="shared" si="1"/>
        <v>54.775539760110341</v>
      </c>
      <c r="J35" s="4">
        <f t="shared" si="1"/>
        <v>57.648445255858547</v>
      </c>
    </row>
    <row r="36" spans="1:10" x14ac:dyDescent="0.3">
      <c r="A36">
        <v>34</v>
      </c>
      <c r="B36" s="4">
        <f t="shared" ref="B36:J64" si="2">_xlfn.CHISQ.INV.RT(B$2,$A36)</f>
        <v>0</v>
      </c>
      <c r="C36" s="4">
        <f t="shared" si="2"/>
        <v>17.789146923546873</v>
      </c>
      <c r="D36" s="4">
        <f t="shared" si="2"/>
        <v>21.664280712551975</v>
      </c>
      <c r="E36" s="4">
        <f t="shared" si="2"/>
        <v>23.952253270899316</v>
      </c>
      <c r="F36" s="4">
        <f t="shared" si="2"/>
        <v>39.140778978600316</v>
      </c>
      <c r="G36" s="4">
        <f t="shared" si="2"/>
        <v>44.90315751851994</v>
      </c>
      <c r="H36" s="4">
        <f t="shared" si="2"/>
        <v>48.602367367294192</v>
      </c>
      <c r="I36" s="4">
        <f t="shared" si="2"/>
        <v>56.060908747789078</v>
      </c>
      <c r="J36" s="4">
        <f t="shared" si="2"/>
        <v>58.963925875519394</v>
      </c>
    </row>
    <row r="37" spans="1:10" x14ac:dyDescent="0.3">
      <c r="A37">
        <v>35</v>
      </c>
      <c r="B37" s="4">
        <f t="shared" si="2"/>
        <v>0</v>
      </c>
      <c r="C37" s="4">
        <f t="shared" si="2"/>
        <v>18.508926227024915</v>
      </c>
      <c r="D37" s="4">
        <f t="shared" si="2"/>
        <v>22.465015220882691</v>
      </c>
      <c r="E37" s="4">
        <f t="shared" si="2"/>
        <v>24.796654783692496</v>
      </c>
      <c r="F37" s="4">
        <f t="shared" si="2"/>
        <v>40.222789929322822</v>
      </c>
      <c r="G37" s="4">
        <f t="shared" si="2"/>
        <v>46.058788436836693</v>
      </c>
      <c r="H37" s="4">
        <f t="shared" si="2"/>
        <v>49.801849568201867</v>
      </c>
      <c r="I37" s="4">
        <f t="shared" si="2"/>
        <v>57.342073433859248</v>
      </c>
      <c r="J37" s="4">
        <f t="shared" si="2"/>
        <v>60.274770904781043</v>
      </c>
    </row>
    <row r="38" spans="1:10" x14ac:dyDescent="0.3">
      <c r="A38">
        <v>36</v>
      </c>
      <c r="B38" s="4">
        <f t="shared" si="2"/>
        <v>0</v>
      </c>
      <c r="C38" s="4">
        <f t="shared" si="2"/>
        <v>19.232675832154079</v>
      </c>
      <c r="D38" s="4">
        <f t="shared" si="2"/>
        <v>23.268609018893766</v>
      </c>
      <c r="E38" s="4">
        <f t="shared" si="2"/>
        <v>25.643299879851067</v>
      </c>
      <c r="F38" s="4">
        <f t="shared" si="2"/>
        <v>41.303615533408426</v>
      </c>
      <c r="G38" s="4">
        <f t="shared" si="2"/>
        <v>47.212173894937365</v>
      </c>
      <c r="H38" s="4">
        <f t="shared" si="2"/>
        <v>50.998460165710647</v>
      </c>
      <c r="I38" s="4">
        <f t="shared" si="2"/>
        <v>58.619214501687054</v>
      </c>
      <c r="J38" s="4">
        <f t="shared" si="2"/>
        <v>61.581179114757255</v>
      </c>
    </row>
    <row r="39" spans="1:10" x14ac:dyDescent="0.3">
      <c r="A39">
        <v>37</v>
      </c>
      <c r="B39" s="4">
        <f t="shared" si="2"/>
        <v>0</v>
      </c>
      <c r="C39" s="4">
        <f t="shared" si="2"/>
        <v>19.960232036407149</v>
      </c>
      <c r="D39" s="4">
        <f t="shared" si="2"/>
        <v>24.074942556679911</v>
      </c>
      <c r="E39" s="4">
        <f t="shared" si="2"/>
        <v>26.492094258349855</v>
      </c>
      <c r="F39" s="4">
        <f t="shared" si="2"/>
        <v>42.383305709059748</v>
      </c>
      <c r="G39" s="4">
        <f t="shared" si="2"/>
        <v>48.363408352194327</v>
      </c>
      <c r="H39" s="4">
        <f t="shared" si="2"/>
        <v>52.192319730102881</v>
      </c>
      <c r="I39" s="4">
        <f t="shared" si="2"/>
        <v>59.892500045086891</v>
      </c>
      <c r="J39" s="4">
        <f t="shared" si="2"/>
        <v>62.883335453741161</v>
      </c>
    </row>
    <row r="40" spans="1:10" x14ac:dyDescent="0.3">
      <c r="A40">
        <v>38</v>
      </c>
      <c r="B40" s="4">
        <f t="shared" si="2"/>
        <v>0</v>
      </c>
      <c r="C40" s="4">
        <f t="shared" si="2"/>
        <v>20.691442062257167</v>
      </c>
      <c r="D40" s="4">
        <f t="shared" si="2"/>
        <v>24.883904383335626</v>
      </c>
      <c r="E40" s="4">
        <f t="shared" si="2"/>
        <v>27.342950042242862</v>
      </c>
      <c r="F40" s="4">
        <f t="shared" si="2"/>
        <v>43.461906968405387</v>
      </c>
      <c r="G40" s="4">
        <f t="shared" si="2"/>
        <v>49.512579826575561</v>
      </c>
      <c r="H40" s="4">
        <f t="shared" si="2"/>
        <v>53.383540622969299</v>
      </c>
      <c r="I40" s="4">
        <f t="shared" si="2"/>
        <v>61.162086763689686</v>
      </c>
      <c r="J40" s="4">
        <f t="shared" si="2"/>
        <v>64.181412357406217</v>
      </c>
    </row>
    <row r="41" spans="1:10" x14ac:dyDescent="0.3">
      <c r="A41">
        <v>39</v>
      </c>
      <c r="B41" s="4">
        <f t="shared" si="2"/>
        <v>0</v>
      </c>
      <c r="C41" s="4">
        <f t="shared" si="2"/>
        <v>21.426163064945921</v>
      </c>
      <c r="D41" s="4">
        <f t="shared" si="2"/>
        <v>25.695390399574777</v>
      </c>
      <c r="E41" s="4">
        <f t="shared" si="2"/>
        <v>28.195785182400428</v>
      </c>
      <c r="F41" s="4">
        <f t="shared" si="2"/>
        <v>44.539462734075784</v>
      </c>
      <c r="G41" s="4">
        <f t="shared" si="2"/>
        <v>50.65977049321372</v>
      </c>
      <c r="H41" s="4">
        <f t="shared" si="2"/>
        <v>54.572227758941729</v>
      </c>
      <c r="I41" s="4">
        <f t="shared" si="2"/>
        <v>62.428121016184896</v>
      </c>
      <c r="J41" s="4">
        <f t="shared" si="2"/>
        <v>65.475570903468011</v>
      </c>
    </row>
    <row r="42" spans="1:10" x14ac:dyDescent="0.3">
      <c r="A42">
        <v>40</v>
      </c>
      <c r="B42" s="4">
        <f t="shared" si="2"/>
        <v>0</v>
      </c>
      <c r="C42" s="4">
        <f t="shared" si="2"/>
        <v>22.164261252975162</v>
      </c>
      <c r="D42" s="4">
        <f t="shared" si="2"/>
        <v>26.509303196693111</v>
      </c>
      <c r="E42" s="4">
        <f t="shared" si="2"/>
        <v>29.050522930545512</v>
      </c>
      <c r="F42" s="4">
        <f t="shared" si="2"/>
        <v>45.616013618942141</v>
      </c>
      <c r="G42" s="4">
        <f t="shared" si="2"/>
        <v>51.805057213317518</v>
      </c>
      <c r="H42" s="4">
        <f t="shared" si="2"/>
        <v>55.75847927888703</v>
      </c>
      <c r="I42" s="4">
        <f t="shared" si="2"/>
        <v>63.690739751564458</v>
      </c>
      <c r="J42" s="4">
        <f t="shared" si="2"/>
        <v>66.765961832803924</v>
      </c>
    </row>
    <row r="43" spans="1:10" x14ac:dyDescent="0.3">
      <c r="A43">
        <v>41</v>
      </c>
      <c r="B43" s="4">
        <f t="shared" si="2"/>
        <v>0</v>
      </c>
      <c r="C43" s="4">
        <f t="shared" si="2"/>
        <v>22.905611106081146</v>
      </c>
      <c r="D43" s="4">
        <f t="shared" si="2"/>
        <v>27.325551469994188</v>
      </c>
      <c r="E43" s="4">
        <f t="shared" si="2"/>
        <v>29.907091371995278</v>
      </c>
      <c r="F43" s="4">
        <f t="shared" si="2"/>
        <v>46.691597674123187</v>
      </c>
      <c r="G43" s="4">
        <f t="shared" si="2"/>
        <v>52.94851200308203</v>
      </c>
      <c r="H43" s="4">
        <f t="shared" si="2"/>
        <v>56.942387146824103</v>
      </c>
      <c r="I43" s="4">
        <f t="shared" si="2"/>
        <v>64.950071335211177</v>
      </c>
      <c r="J43" s="4">
        <f t="shared" si="2"/>
        <v>68.052726455441601</v>
      </c>
    </row>
    <row r="44" spans="1:10" x14ac:dyDescent="0.3">
      <c r="A44">
        <v>42</v>
      </c>
      <c r="B44" s="4">
        <f t="shared" si="2"/>
        <v>0</v>
      </c>
      <c r="C44" s="4">
        <f t="shared" si="2"/>
        <v>23.650094677826193</v>
      </c>
      <c r="D44" s="4">
        <f t="shared" si="2"/>
        <v>28.144049496682634</v>
      </c>
      <c r="E44" s="4">
        <f t="shared" si="2"/>
        <v>30.765423010045325</v>
      </c>
      <c r="F44" s="4">
        <f t="shared" si="2"/>
        <v>47.766250609549786</v>
      </c>
      <c r="G44" s="4">
        <f t="shared" si="2"/>
        <v>54.090202450712404</v>
      </c>
      <c r="H44" s="4">
        <f t="shared" si="2"/>
        <v>58.124037680868028</v>
      </c>
      <c r="I44" s="4">
        <f t="shared" si="2"/>
        <v>66.206236283993249</v>
      </c>
      <c r="J44" s="4">
        <f t="shared" si="2"/>
        <v>69.335997456900401</v>
      </c>
    </row>
    <row r="45" spans="1:10" x14ac:dyDescent="0.3">
      <c r="A45">
        <v>43</v>
      </c>
      <c r="B45" s="4">
        <f t="shared" si="2"/>
        <v>0</v>
      </c>
      <c r="C45" s="4">
        <f t="shared" si="2"/>
        <v>24.397600971897468</v>
      </c>
      <c r="D45" s="4">
        <f t="shared" si="2"/>
        <v>28.964716669775697</v>
      </c>
      <c r="E45" s="4">
        <f t="shared" si="2"/>
        <v>31.625454395189042</v>
      </c>
      <c r="F45" s="4">
        <f t="shared" si="2"/>
        <v>48.840005990708121</v>
      </c>
      <c r="G45" s="4">
        <f t="shared" si="2"/>
        <v>55.230192088408906</v>
      </c>
      <c r="H45" s="4">
        <f t="shared" si="2"/>
        <v>59.303512026899817</v>
      </c>
      <c r="I45" s="4">
        <f t="shared" si="2"/>
        <v>67.459347922325833</v>
      </c>
      <c r="J45" s="4">
        <f t="shared" si="2"/>
        <v>70.615899617966363</v>
      </c>
    </row>
    <row r="46" spans="1:10" x14ac:dyDescent="0.3">
      <c r="A46">
        <v>44</v>
      </c>
      <c r="B46" s="4">
        <f t="shared" si="2"/>
        <v>0</v>
      </c>
      <c r="C46" s="4">
        <f t="shared" si="2"/>
        <v>25.148025382824489</v>
      </c>
      <c r="D46" s="4">
        <f t="shared" si="2"/>
        <v>29.787477080861958</v>
      </c>
      <c r="E46" s="4">
        <f t="shared" si="2"/>
        <v>32.487125793400523</v>
      </c>
      <c r="F46" s="4">
        <f t="shared" si="2"/>
        <v>49.9128954146314</v>
      </c>
      <c r="G46" s="4">
        <f t="shared" si="2"/>
        <v>56.368540725118756</v>
      </c>
      <c r="H46" s="4">
        <f t="shared" si="2"/>
        <v>60.480886582336453</v>
      </c>
      <c r="I46" s="4">
        <f t="shared" si="2"/>
        <v>68.709512969345397</v>
      </c>
      <c r="J46" s="4">
        <f t="shared" si="2"/>
        <v>71.892550458999153</v>
      </c>
    </row>
    <row r="47" spans="1:10" x14ac:dyDescent="0.3">
      <c r="A47">
        <v>45</v>
      </c>
      <c r="B47" s="4">
        <f t="shared" si="2"/>
        <v>0</v>
      </c>
      <c r="C47" s="4">
        <f t="shared" si="2"/>
        <v>25.901269193178042</v>
      </c>
      <c r="D47" s="4">
        <f t="shared" si="2"/>
        <v>30.612259145595473</v>
      </c>
      <c r="E47" s="4">
        <f t="shared" si="2"/>
        <v>33.350380888566818</v>
      </c>
      <c r="F47" s="4">
        <f t="shared" si="2"/>
        <v>50.984948667753045</v>
      </c>
      <c r="G47" s="4">
        <f t="shared" si="2"/>
        <v>57.505304744995989</v>
      </c>
      <c r="H47" s="4">
        <f t="shared" si="2"/>
        <v>61.656233376279566</v>
      </c>
      <c r="I47" s="4">
        <f t="shared" si="2"/>
        <v>69.956832065838213</v>
      </c>
      <c r="J47" s="4">
        <f t="shared" si="2"/>
        <v>73.166060818225048</v>
      </c>
    </row>
    <row r="48" spans="1:10" x14ac:dyDescent="0.3">
      <c r="A48">
        <v>46</v>
      </c>
      <c r="B48" s="4">
        <f t="shared" si="2"/>
        <v>0</v>
      </c>
      <c r="C48" s="4">
        <f t="shared" si="2"/>
        <v>26.657239120440895</v>
      </c>
      <c r="D48" s="4">
        <f t="shared" si="2"/>
        <v>31.438995266697056</v>
      </c>
      <c r="E48" s="4">
        <f t="shared" si="2"/>
        <v>34.215166514869836</v>
      </c>
      <c r="F48" s="4">
        <f t="shared" si="2"/>
        <v>52.056193867854432</v>
      </c>
      <c r="G48" s="4">
        <f t="shared" si="2"/>
        <v>58.640537375791716</v>
      </c>
      <c r="H48" s="4">
        <f t="shared" si="2"/>
        <v>62.829620411408179</v>
      </c>
      <c r="I48" s="4">
        <f t="shared" si="2"/>
        <v>71.201400248311543</v>
      </c>
      <c r="J48" s="4">
        <f t="shared" si="2"/>
        <v>74.436535372101702</v>
      </c>
    </row>
    <row r="49" spans="1:10" x14ac:dyDescent="0.3">
      <c r="A49">
        <v>47</v>
      </c>
      <c r="B49" s="4">
        <f t="shared" si="2"/>
        <v>0</v>
      </c>
      <c r="C49" s="4">
        <f t="shared" si="2"/>
        <v>27.415846907690124</v>
      </c>
      <c r="D49" s="4">
        <f t="shared" si="2"/>
        <v>32.267621529973397</v>
      </c>
      <c r="E49" s="4">
        <f t="shared" si="2"/>
        <v>35.08143241551474</v>
      </c>
      <c r="F49" s="4">
        <f t="shared" si="2"/>
        <v>53.126657592022568</v>
      </c>
      <c r="G49" s="4">
        <f t="shared" si="2"/>
        <v>59.774288930795954</v>
      </c>
      <c r="H49" s="4">
        <f t="shared" si="2"/>
        <v>64.001111972218027</v>
      </c>
      <c r="I49" s="4">
        <f t="shared" si="2"/>
        <v>72.443307376548248</v>
      </c>
      <c r="J49" s="4">
        <f t="shared" si="2"/>
        <v>75.704073104694757</v>
      </c>
    </row>
    <row r="50" spans="1:10" x14ac:dyDescent="0.3">
      <c r="A50">
        <v>48</v>
      </c>
      <c r="B50" s="4">
        <f t="shared" si="2"/>
        <v>0</v>
      </c>
      <c r="C50" s="4">
        <f t="shared" si="2"/>
        <v>28.177008953028867</v>
      </c>
      <c r="D50" s="4">
        <f t="shared" si="2"/>
        <v>33.098077429486295</v>
      </c>
      <c r="E50" s="4">
        <f t="shared" si="2"/>
        <v>35.949131024703327</v>
      </c>
      <c r="F50" s="4">
        <f t="shared" si="2"/>
        <v>54.196364992266219</v>
      </c>
      <c r="G50" s="4">
        <f t="shared" si="2"/>
        <v>60.906607027448366</v>
      </c>
      <c r="H50" s="4">
        <f t="shared" si="2"/>
        <v>65.170768903569837</v>
      </c>
      <c r="I50" s="4">
        <f t="shared" si="2"/>
        <v>73.682638520105755</v>
      </c>
      <c r="J50" s="4">
        <f t="shared" si="2"/>
        <v>76.968767732044569</v>
      </c>
    </row>
    <row r="51" spans="1:10" x14ac:dyDescent="0.3">
      <c r="A51">
        <v>49</v>
      </c>
      <c r="B51" s="4">
        <f t="shared" si="2"/>
        <v>0</v>
      </c>
      <c r="C51" s="4">
        <f t="shared" si="2"/>
        <v>28.94064597338151</v>
      </c>
      <c r="D51" s="4">
        <f t="shared" si="2"/>
        <v>33.930305618527832</v>
      </c>
      <c r="E51" s="4">
        <f t="shared" si="2"/>
        <v>36.818217270172831</v>
      </c>
      <c r="F51" s="4">
        <f t="shared" si="2"/>
        <v>55.26533990021462</v>
      </c>
      <c r="G51" s="4">
        <f t="shared" si="2"/>
        <v>62.037536785309662</v>
      </c>
      <c r="H51" s="4">
        <f t="shared" si="2"/>
        <v>66.338648862968824</v>
      </c>
      <c r="I51" s="4">
        <f t="shared" si="2"/>
        <v>74.919474308478186</v>
      </c>
      <c r="J51" s="4">
        <f t="shared" si="2"/>
        <v>78.230708086689944</v>
      </c>
    </row>
    <row r="52" spans="1:10" x14ac:dyDescent="0.3">
      <c r="A52">
        <v>50</v>
      </c>
      <c r="B52" s="4">
        <f t="shared" si="2"/>
        <v>0</v>
      </c>
      <c r="C52" s="4">
        <f t="shared" si="2"/>
        <v>29.706682698841298</v>
      </c>
      <c r="D52" s="4">
        <f t="shared" si="2"/>
        <v>34.764251683501755</v>
      </c>
      <c r="E52" s="4">
        <f t="shared" si="2"/>
        <v>37.68864839397849</v>
      </c>
      <c r="F52" s="4">
        <f t="shared" si="2"/>
        <v>56.33360492213238</v>
      </c>
      <c r="G52" s="4">
        <f t="shared" si="2"/>
        <v>63.167121005726315</v>
      </c>
      <c r="H52" s="4">
        <f t="shared" si="2"/>
        <v>67.504806549541186</v>
      </c>
      <c r="I52" s="4">
        <f t="shared" si="2"/>
        <v>76.15389124901273</v>
      </c>
      <c r="J52" s="4">
        <f t="shared" si="2"/>
        <v>79.489978466828902</v>
      </c>
    </row>
    <row r="53" spans="1:10" x14ac:dyDescent="0.3">
      <c r="A53">
        <v>51</v>
      </c>
      <c r="B53" s="4">
        <f t="shared" si="2"/>
        <v>0</v>
      </c>
      <c r="C53" s="4">
        <f t="shared" si="2"/>
        <v>30.475047594247524</v>
      </c>
      <c r="D53" s="4">
        <f t="shared" si="2"/>
        <v>35.5998639381883</v>
      </c>
      <c r="E53" s="4">
        <f t="shared" si="2"/>
        <v>38.560383789501401</v>
      </c>
      <c r="F53" s="4">
        <f t="shared" si="2"/>
        <v>57.401181525323082</v>
      </c>
      <c r="G53" s="4">
        <f t="shared" si="2"/>
        <v>64.295400335215845</v>
      </c>
      <c r="H53" s="4">
        <f t="shared" si="2"/>
        <v>68.669293912285795</v>
      </c>
      <c r="I53" s="4">
        <f t="shared" si="2"/>
        <v>77.385962016137256</v>
      </c>
      <c r="J53" s="4">
        <f t="shared" si="2"/>
        <v>80.746658954013228</v>
      </c>
    </row>
    <row r="54" spans="1:10" x14ac:dyDescent="0.3">
      <c r="A54">
        <v>52</v>
      </c>
      <c r="B54" s="4">
        <f t="shared" si="2"/>
        <v>0</v>
      </c>
      <c r="C54" s="4">
        <f t="shared" si="2"/>
        <v>31.24567260508816</v>
      </c>
      <c r="D54" s="4">
        <f t="shared" si="2"/>
        <v>36.437093236191636</v>
      </c>
      <c r="E54" s="4">
        <f t="shared" si="2"/>
        <v>39.433384852921947</v>
      </c>
      <c r="F54" s="4">
        <f t="shared" si="2"/>
        <v>58.468090116856345</v>
      </c>
      <c r="G54" s="4">
        <f t="shared" si="2"/>
        <v>65.422413414339772</v>
      </c>
      <c r="H54" s="4">
        <f t="shared" si="2"/>
        <v>69.83216033984813</v>
      </c>
      <c r="I54" s="4">
        <f t="shared" si="2"/>
        <v>78.615755715002479</v>
      </c>
      <c r="J54" s="4">
        <f t="shared" si="2"/>
        <v>82.000825702775359</v>
      </c>
    </row>
    <row r="55" spans="1:10" x14ac:dyDescent="0.3">
      <c r="A55">
        <v>53</v>
      </c>
      <c r="B55" s="4">
        <f t="shared" si="2"/>
        <v>0</v>
      </c>
      <c r="C55" s="4">
        <f t="shared" si="2"/>
        <v>32.018492925182919</v>
      </c>
      <c r="D55" s="4">
        <f t="shared" si="2"/>
        <v>37.275892799644303</v>
      </c>
      <c r="E55" s="4">
        <f t="shared" si="2"/>
        <v>40.307614847620378</v>
      </c>
      <c r="F55" s="4">
        <f t="shared" si="2"/>
        <v>59.534350115435643</v>
      </c>
      <c r="G55" s="4">
        <f t="shared" si="2"/>
        <v>66.548197013609254</v>
      </c>
      <c r="H55" s="4">
        <f t="shared" si="2"/>
        <v>70.993452833782285</v>
      </c>
      <c r="I55" s="4">
        <f t="shared" si="2"/>
        <v>79.843338122251481</v>
      </c>
      <c r="J55" s="4">
        <f t="shared" si="2"/>
        <v>83.25255120516114</v>
      </c>
    </row>
    <row r="56" spans="1:10" x14ac:dyDescent="0.3">
      <c r="A56">
        <v>54</v>
      </c>
      <c r="B56" s="4">
        <f t="shared" si="2"/>
        <v>0</v>
      </c>
      <c r="C56" s="4">
        <f t="shared" si="2"/>
        <v>32.793446783909005</v>
      </c>
      <c r="D56" s="4">
        <f t="shared" si="2"/>
        <v>38.116218062479405</v>
      </c>
      <c r="E56" s="4">
        <f t="shared" si="2"/>
        <v>41.183038780155478</v>
      </c>
      <c r="F56" s="4">
        <f t="shared" si="2"/>
        <v>60.59998001712318</v>
      </c>
      <c r="G56" s="4">
        <f t="shared" si="2"/>
        <v>67.672786157777495</v>
      </c>
      <c r="H56" s="4">
        <f t="shared" si="2"/>
        <v>72.153216167023103</v>
      </c>
      <c r="I56" s="4">
        <f t="shared" si="2"/>
        <v>81.068771906297101</v>
      </c>
      <c r="J56" s="4">
        <f t="shared" si="2"/>
        <v>84.50190453277645</v>
      </c>
    </row>
    <row r="57" spans="1:10" x14ac:dyDescent="0.3">
      <c r="A57">
        <v>55</v>
      </c>
      <c r="B57" s="4">
        <f t="shared" si="2"/>
        <v>0</v>
      </c>
      <c r="C57" s="4">
        <f t="shared" si="2"/>
        <v>33.570475251000239</v>
      </c>
      <c r="D57" s="4">
        <f t="shared" si="2"/>
        <v>38.958026526785098</v>
      </c>
      <c r="E57" s="4">
        <f t="shared" si="2"/>
        <v>42.05962328663589</v>
      </c>
      <c r="F57" s="4">
        <f t="shared" si="2"/>
        <v>61.664997455551649</v>
      </c>
      <c r="G57" s="4">
        <f t="shared" si="2"/>
        <v>68.796214239709315</v>
      </c>
      <c r="H57" s="4">
        <f t="shared" si="2"/>
        <v>73.311493029083252</v>
      </c>
      <c r="I57" s="4">
        <f t="shared" si="2"/>
        <v>82.292116829199671</v>
      </c>
      <c r="J57" s="4">
        <f t="shared" si="2"/>
        <v>85.748951558641025</v>
      </c>
    </row>
    <row r="58" spans="1:10" x14ac:dyDescent="0.3">
      <c r="A58">
        <v>56</v>
      </c>
      <c r="B58" s="4">
        <f t="shared" si="2"/>
        <v>0</v>
      </c>
      <c r="C58" s="4">
        <f t="shared" si="2"/>
        <v>34.34952205717817</v>
      </c>
      <c r="D58" s="4">
        <f t="shared" si="2"/>
        <v>39.80127763093126</v>
      </c>
      <c r="E58" s="4">
        <f t="shared" si="2"/>
        <v>42.937336528439218</v>
      </c>
      <c r="F58" s="4">
        <f t="shared" si="2"/>
        <v>62.729419257177369</v>
      </c>
      <c r="G58" s="4">
        <f t="shared" si="2"/>
        <v>69.91851312487637</v>
      </c>
      <c r="H58" s="4">
        <f t="shared" si="2"/>
        <v>74.468324159309361</v>
      </c>
      <c r="I58" s="4">
        <f t="shared" si="2"/>
        <v>83.513429931989407</v>
      </c>
      <c r="J58" s="4">
        <f t="shared" si="2"/>
        <v>86.993755160871743</v>
      </c>
    </row>
    <row r="59" spans="1:10" x14ac:dyDescent="0.3">
      <c r="A59">
        <v>57</v>
      </c>
      <c r="B59" s="4">
        <f t="shared" si="2"/>
        <v>0</v>
      </c>
      <c r="C59" s="4">
        <f t="shared" si="2"/>
        <v>35.130533429075527</v>
      </c>
      <c r="D59" s="4">
        <f t="shared" si="2"/>
        <v>40.645932628310639</v>
      </c>
      <c r="E59" s="4">
        <f t="shared" si="2"/>
        <v>43.816148096355931</v>
      </c>
      <c r="F59" s="4">
        <f t="shared" si="2"/>
        <v>63.793261492065071</v>
      </c>
      <c r="G59" s="4">
        <f t="shared" si="2"/>
        <v>71.039713247404322</v>
      </c>
      <c r="H59" s="4">
        <f t="shared" si="2"/>
        <v>75.623748469376068</v>
      </c>
      <c r="I59" s="4">
        <f t="shared" si="2"/>
        <v>84.732765705063827</v>
      </c>
      <c r="J59" s="4">
        <f t="shared" si="2"/>
        <v>88.236375409982116</v>
      </c>
    </row>
    <row r="60" spans="1:10" x14ac:dyDescent="0.3">
      <c r="A60">
        <v>58</v>
      </c>
      <c r="B60" s="4">
        <f t="shared" si="2"/>
        <v>0</v>
      </c>
      <c r="C60" s="4">
        <f t="shared" si="2"/>
        <v>35.913457937085226</v>
      </c>
      <c r="D60" s="4">
        <f t="shared" si="2"/>
        <v>41.491954475668962</v>
      </c>
      <c r="E60" s="4">
        <f t="shared" si="2"/>
        <v>44.696028922341078</v>
      </c>
      <c r="F60" s="4">
        <f t="shared" si="2"/>
        <v>64.856539520637995</v>
      </c>
      <c r="G60" s="4">
        <f t="shared" si="2"/>
        <v>72.159843698492153</v>
      </c>
      <c r="H60" s="4">
        <f t="shared" si="2"/>
        <v>76.777803156061495</v>
      </c>
      <c r="I60" s="4">
        <f t="shared" si="2"/>
        <v>85.950176245103478</v>
      </c>
      <c r="J60" s="4">
        <f t="shared" si="2"/>
        <v>89.476869741381051</v>
      </c>
    </row>
    <row r="61" spans="1:10" x14ac:dyDescent="0.3">
      <c r="A61">
        <v>59</v>
      </c>
      <c r="B61" s="4">
        <f t="shared" si="2"/>
        <v>0</v>
      </c>
      <c r="C61" s="4">
        <f t="shared" si="2"/>
        <v>36.698246354920606</v>
      </c>
      <c r="D61" s="4">
        <f t="shared" si="2"/>
        <v>42.339307730113468</v>
      </c>
      <c r="E61" s="4">
        <f t="shared" si="2"/>
        <v>45.576951198148585</v>
      </c>
      <c r="F61" s="4">
        <f t="shared" si="2"/>
        <v>65.919268036778149</v>
      </c>
      <c r="G61" s="4">
        <f t="shared" si="2"/>
        <v>73.27893230793083</v>
      </c>
      <c r="H61" s="4">
        <f t="shared" si="2"/>
        <v>77.930523805230422</v>
      </c>
      <c r="I61" s="4">
        <f t="shared" si="2"/>
        <v>87.165711399787568</v>
      </c>
      <c r="J61" s="4">
        <f t="shared" si="2"/>
        <v>90.71529311447577</v>
      </c>
    </row>
    <row r="62" spans="1:10" x14ac:dyDescent="0.3">
      <c r="A62">
        <v>60</v>
      </c>
      <c r="B62" s="4">
        <f t="shared" si="2"/>
        <v>0</v>
      </c>
      <c r="C62" s="4">
        <f t="shared" si="2"/>
        <v>37.484851529803777</v>
      </c>
      <c r="D62" s="4">
        <f t="shared" si="2"/>
        <v>43.187958453989765</v>
      </c>
      <c r="E62" s="4">
        <f t="shared" si="2"/>
        <v>46.458888300203441</v>
      </c>
      <c r="F62" s="4">
        <f t="shared" si="2"/>
        <v>66.98146110761914</v>
      </c>
      <c r="G62" s="4">
        <f t="shared" si="2"/>
        <v>74.397005719368593</v>
      </c>
      <c r="H62" s="4">
        <f t="shared" si="2"/>
        <v>79.081944487848716</v>
      </c>
      <c r="I62" s="4">
        <f t="shared" si="2"/>
        <v>88.379418901449327</v>
      </c>
      <c r="J62" s="4">
        <f t="shared" si="2"/>
        <v>91.951698159629714</v>
      </c>
    </row>
    <row r="63" spans="1:10" x14ac:dyDescent="0.3">
      <c r="A63">
        <v>61</v>
      </c>
      <c r="B63" s="4">
        <f t="shared" si="2"/>
        <v>0</v>
      </c>
      <c r="C63" s="4">
        <f t="shared" si="2"/>
        <v>38.273228262316948</v>
      </c>
      <c r="D63" s="4">
        <f t="shared" si="2"/>
        <v>44.037874126904725</v>
      </c>
      <c r="E63" s="4">
        <f t="shared" si="2"/>
        <v>47.341814720137002</v>
      </c>
      <c r="F63" s="4">
        <f t="shared" si="2"/>
        <v>68.043132210336381</v>
      </c>
      <c r="G63" s="4">
        <f t="shared" si="2"/>
        <v>75.514089459899182</v>
      </c>
      <c r="H63" s="4">
        <f t="shared" si="2"/>
        <v>80.23209784876272</v>
      </c>
      <c r="I63" s="4">
        <f t="shared" si="2"/>
        <v>89.59134449068705</v>
      </c>
      <c r="J63" s="4">
        <f t="shared" si="2"/>
        <v>93.186135314089086</v>
      </c>
    </row>
    <row r="64" spans="1:10" x14ac:dyDescent="0.3">
      <c r="A64">
        <v>62</v>
      </c>
      <c r="B64" s="4">
        <f t="shared" si="2"/>
        <v>0</v>
      </c>
      <c r="C64" s="4">
        <f t="shared" si="2"/>
        <v>39.063333195051818</v>
      </c>
      <c r="D64" s="4">
        <f t="shared" si="2"/>
        <v>44.889023564250238</v>
      </c>
      <c r="E64" s="4">
        <f t="shared" ref="C64:L96" si="3">_xlfn.CHISQ.INV.RT(E$2,$A64)</f>
        <v>48.225706000472357</v>
      </c>
      <c r="F64" s="4">
        <f t="shared" si="3"/>
        <v>69.104294266206992</v>
      </c>
      <c r="G64" s="4">
        <f t="shared" si="3"/>
        <v>76.630208004487741</v>
      </c>
      <c r="H64" s="4">
        <f t="shared" si="3"/>
        <v>81.381015188899099</v>
      </c>
      <c r="I64" s="4">
        <f t="shared" si="3"/>
        <v>90.801532030838686</v>
      </c>
      <c r="J64" s="4">
        <f t="shared" si="3"/>
        <v>94.418652947874463</v>
      </c>
    </row>
    <row r="65" spans="1:10" x14ac:dyDescent="0.3">
      <c r="A65">
        <v>63</v>
      </c>
      <c r="B65" s="4">
        <f t="shared" ref="B65:B116" si="4">_xlfn.CHISQ.INV.RT(B$2,$A65)</f>
        <v>0</v>
      </c>
      <c r="C65" s="4">
        <f t="shared" si="3"/>
        <v>39.85512470928338</v>
      </c>
      <c r="D65" s="4">
        <f t="shared" si="3"/>
        <v>45.741376841650343</v>
      </c>
      <c r="E65" s="4">
        <f t="shared" si="3"/>
        <v>49.110538675000782</v>
      </c>
      <c r="F65" s="4">
        <f t="shared" si="3"/>
        <v>70.164959672183201</v>
      </c>
      <c r="G65" s="4">
        <f t="shared" si="3"/>
        <v>77.745384835694892</v>
      </c>
      <c r="H65" s="4">
        <f t="shared" si="3"/>
        <v>82.528726541471798</v>
      </c>
      <c r="I65" s="4">
        <f t="shared" si="3"/>
        <v>92.010023614131995</v>
      </c>
      <c r="J65" s="4">
        <f t="shared" si="3"/>
        <v>95.64929748052846</v>
      </c>
    </row>
    <row r="66" spans="1:10" x14ac:dyDescent="0.3">
      <c r="A66">
        <v>64</v>
      </c>
      <c r="B66" s="4">
        <f t="shared" si="4"/>
        <v>0</v>
      </c>
      <c r="C66" s="4">
        <f t="shared" si="3"/>
        <v>40.648562828972487</v>
      </c>
      <c r="D66" s="4">
        <f t="shared" si="3"/>
        <v>46.594905224813971</v>
      </c>
      <c r="E66" s="4">
        <f t="shared" si="3"/>
        <v>49.996290213437661</v>
      </c>
      <c r="F66" s="4">
        <f t="shared" si="3"/>
        <v>71.225140330197064</v>
      </c>
      <c r="G66" s="4">
        <f t="shared" si="3"/>
        <v>78.859642499111601</v>
      </c>
      <c r="H66" s="4">
        <f t="shared" si="3"/>
        <v>83.67526074272098</v>
      </c>
      <c r="I66" s="4">
        <f t="shared" si="3"/>
        <v>93.216859660238413</v>
      </c>
      <c r="J66" s="4">
        <f t="shared" si="3"/>
        <v>96.878113489517929</v>
      </c>
    </row>
    <row r="67" spans="1:10" x14ac:dyDescent="0.3">
      <c r="A67">
        <v>65</v>
      </c>
      <c r="B67" s="4">
        <f t="shared" si="4"/>
        <v>0</v>
      </c>
      <c r="C67" s="4">
        <f t="shared" si="3"/>
        <v>41.443609131472805</v>
      </c>
      <c r="D67" s="4">
        <f t="shared" si="3"/>
        <v>47.44958110432794</v>
      </c>
      <c r="E67" s="4">
        <f t="shared" si="3"/>
        <v>50.882938969988444</v>
      </c>
      <c r="F67" s="4">
        <f t="shared" si="3"/>
        <v>72.284847674393134</v>
      </c>
      <c r="G67" s="4">
        <f t="shared" si="3"/>
        <v>79.973002654875458</v>
      </c>
      <c r="H67" s="4">
        <f t="shared" si="3"/>
        <v>84.82064549765667</v>
      </c>
      <c r="I67" s="4">
        <f t="shared" si="3"/>
        <v>94.422079007885031</v>
      </c>
      <c r="J67" s="4">
        <f t="shared" si="3"/>
        <v>98.105143811009427</v>
      </c>
    </row>
    <row r="68" spans="1:10" x14ac:dyDescent="0.3">
      <c r="A68">
        <v>66</v>
      </c>
      <c r="B68" s="4">
        <f t="shared" si="4"/>
        <v>0</v>
      </c>
      <c r="C68" s="4">
        <f t="shared" si="3"/>
        <v>42.240226664378078</v>
      </c>
      <c r="D68" s="4">
        <f t="shared" si="3"/>
        <v>48.305377934971759</v>
      </c>
      <c r="E68" s="4">
        <f t="shared" si="3"/>
        <v>51.770464135492311</v>
      </c>
      <c r="F68" s="4">
        <f t="shared" si="3"/>
        <v>73.344092696464941</v>
      </c>
      <c r="G68" s="4">
        <f t="shared" si="3"/>
        <v>81.085486125601648</v>
      </c>
      <c r="H68" s="4">
        <f t="shared" si="3"/>
        <v>85.964907441230949</v>
      </c>
      <c r="I68" s="4">
        <f t="shared" si="3"/>
        <v>95.625719000112895</v>
      </c>
      <c r="J68" s="4">
        <f t="shared" si="3"/>
        <v>99.330429633663158</v>
      </c>
    </row>
    <row r="69" spans="1:10" x14ac:dyDescent="0.3">
      <c r="A69">
        <v>67</v>
      </c>
      <c r="B69" s="4">
        <f t="shared" si="4"/>
        <v>0</v>
      </c>
      <c r="C69" s="4">
        <f t="shared" si="3"/>
        <v>43.038379868002728</v>
      </c>
      <c r="D69" s="4">
        <f t="shared" si="3"/>
        <v>49.162270179176815</v>
      </c>
      <c r="E69" s="4">
        <f t="shared" si="3"/>
        <v>52.65884569284394</v>
      </c>
      <c r="F69" s="4">
        <f t="shared" si="3"/>
        <v>74.402885969254257</v>
      </c>
      <c r="G69" s="4">
        <f t="shared" si="3"/>
        <v>82.19711294102899</v>
      </c>
      <c r="H69" s="4">
        <f t="shared" si="3"/>
        <v>87.108072195321924</v>
      </c>
      <c r="I69" s="4">
        <f t="shared" si="3"/>
        <v>96.827815563712321</v>
      </c>
      <c r="J69" s="4">
        <f t="shared" si="3"/>
        <v>100.5540105860281</v>
      </c>
    </row>
    <row r="70" spans="1:10" x14ac:dyDescent="0.3">
      <c r="A70">
        <v>68</v>
      </c>
      <c r="B70" s="4">
        <f t="shared" si="4"/>
        <v>0</v>
      </c>
      <c r="C70" s="4">
        <f t="shared" si="3"/>
        <v>43.838034503035772</v>
      </c>
      <c r="D70" s="4">
        <f t="shared" si="3"/>
        <v>50.020233254289273</v>
      </c>
      <c r="E70" s="4">
        <f t="shared" si="3"/>
        <v>53.548064375423102</v>
      </c>
      <c r="F70" s="4">
        <f t="shared" si="3"/>
        <v>75.461237668756709</v>
      </c>
      <c r="G70" s="4">
        <f t="shared" si="3"/>
        <v>83.307902379651907</v>
      </c>
      <c r="H70" s="4">
        <f t="shared" si="3"/>
        <v>88.250164421874132</v>
      </c>
      <c r="I70" s="4">
        <f t="shared" si="3"/>
        <v>98.028403283314091</v>
      </c>
      <c r="J70" s="4">
        <f t="shared" si="3"/>
        <v>101.77592481806387</v>
      </c>
    </row>
    <row r="71" spans="1:10" x14ac:dyDescent="0.3">
      <c r="A71">
        <v>69</v>
      </c>
      <c r="B71" s="4">
        <f t="shared" si="4"/>
        <v>0</v>
      </c>
      <c r="C71" s="4">
        <f t="shared" si="3"/>
        <v>44.639157582953032</v>
      </c>
      <c r="D71" s="4">
        <f t="shared" si="3"/>
        <v>50.879243483328644</v>
      </c>
      <c r="E71" s="4">
        <f t="shared" si="3"/>
        <v>54.438101628287804</v>
      </c>
      <c r="F71" s="4">
        <f t="shared" si="3"/>
        <v>76.519157594663042</v>
      </c>
      <c r="G71" s="4">
        <f t="shared" si="3"/>
        <v>84.417873007583594</v>
      </c>
      <c r="H71" s="4">
        <f t="shared" si="3"/>
        <v>89.391207872507977</v>
      </c>
      <c r="I71" s="4">
        <f t="shared" si="3"/>
        <v>99.227515470569486</v>
      </c>
      <c r="J71" s="4">
        <f t="shared" si="3"/>
        <v>102.99620907726479</v>
      </c>
    </row>
    <row r="72" spans="1:10" x14ac:dyDescent="0.3">
      <c r="A72">
        <v>70</v>
      </c>
      <c r="B72" s="4">
        <f t="shared" si="4"/>
        <v>0</v>
      </c>
      <c r="C72" s="4">
        <f t="shared" si="3"/>
        <v>45.441717310810553</v>
      </c>
      <c r="D72" s="4">
        <f t="shared" si="3"/>
        <v>51.739278048962916</v>
      </c>
      <c r="E72" s="4">
        <f t="shared" si="3"/>
        <v>55.328939571909629</v>
      </c>
      <c r="F72" s="4">
        <f t="shared" si="3"/>
        <v>77.576655189553549</v>
      </c>
      <c r="G72" s="4">
        <f t="shared" si="3"/>
        <v>85.527042714871882</v>
      </c>
      <c r="H72" s="4">
        <f t="shared" si="3"/>
        <v>90.531225434880668</v>
      </c>
      <c r="I72" s="4">
        <f t="shared" si="3"/>
        <v>100.42518422881135</v>
      </c>
      <c r="J72" s="4">
        <f t="shared" si="3"/>
        <v>104.21489877981666</v>
      </c>
    </row>
    <row r="73" spans="1:10" x14ac:dyDescent="0.3">
      <c r="A73">
        <v>71</v>
      </c>
      <c r="B73" s="4">
        <f t="shared" si="4"/>
        <v>0</v>
      </c>
      <c r="C73" s="4">
        <f t="shared" si="3"/>
        <v>46.245683020077387</v>
      </c>
      <c r="D73" s="4">
        <f t="shared" si="3"/>
        <v>52.600314950447242</v>
      </c>
      <c r="E73" s="4">
        <f t="shared" si="3"/>
        <v>56.220560968250624</v>
      </c>
      <c r="F73" s="4">
        <f t="shared" si="3"/>
        <v>78.633739556852021</v>
      </c>
      <c r="G73" s="4">
        <f t="shared" si="3"/>
        <v>86.635428749469213</v>
      </c>
      <c r="H73" s="4">
        <f t="shared" si="3"/>
        <v>91.670239176054849</v>
      </c>
      <c r="I73" s="4">
        <f t="shared" si="3"/>
        <v>101.62144051355199</v>
      </c>
      <c r="J73" s="4">
        <f t="shared" si="3"/>
        <v>105.43202807717705</v>
      </c>
    </row>
    <row r="74" spans="1:10" x14ac:dyDescent="0.3">
      <c r="A74">
        <v>72</v>
      </c>
      <c r="B74" s="4">
        <f t="shared" si="4"/>
        <v>0</v>
      </c>
      <c r="C74" s="4">
        <f t="shared" si="3"/>
        <v>47.051025119196964</v>
      </c>
      <c r="D74" s="4">
        <f t="shared" si="3"/>
        <v>53.462332963296213</v>
      </c>
      <c r="E74" s="4">
        <f t="shared" si="3"/>
        <v>57.112949188999785</v>
      </c>
      <c r="F74" s="4">
        <f t="shared" si="3"/>
        <v>79.690419477635658</v>
      </c>
      <c r="G74" s="4">
        <f t="shared" si="3"/>
        <v>87.743047749039036</v>
      </c>
      <c r="H74" s="4">
        <f t="shared" si="3"/>
        <v>92.808270383107711</v>
      </c>
      <c r="I74" s="4">
        <f t="shared" si="3"/>
        <v>102.8163141891407</v>
      </c>
      <c r="J74" s="4">
        <f t="shared" si="3"/>
        <v>106.64762991843349</v>
      </c>
    </row>
    <row r="75" spans="1:10" x14ac:dyDescent="0.3">
      <c r="A75">
        <v>73</v>
      </c>
      <c r="B75" s="4">
        <f t="shared" si="4"/>
        <v>0</v>
      </c>
      <c r="C75" s="4">
        <f t="shared" si="3"/>
        <v>47.857715039593508</v>
      </c>
      <c r="D75" s="4">
        <f t="shared" si="3"/>
        <v>54.325311601480692</v>
      </c>
      <c r="E75" s="4">
        <f t="shared" si="3"/>
        <v>58.006088185803172</v>
      </c>
      <c r="F75" s="4">
        <f t="shared" si="3"/>
        <v>80.746703426389033</v>
      </c>
      <c r="G75" s="4">
        <f t="shared" si="3"/>
        <v>88.849915770764937</v>
      </c>
      <c r="H75" s="4">
        <f t="shared" si="3"/>
        <v>93.945339601192245</v>
      </c>
      <c r="I75" s="4">
        <f t="shared" si="3"/>
        <v>104.00983408187498</v>
      </c>
      <c r="J75" s="4">
        <f t="shared" si="3"/>
        <v>107.8617361087628</v>
      </c>
    </row>
    <row r="76" spans="1:10" x14ac:dyDescent="0.3">
      <c r="A76">
        <v>74</v>
      </c>
      <c r="B76" s="4">
        <f t="shared" si="4"/>
        <v>0</v>
      </c>
      <c r="C76" s="4">
        <f t="shared" si="3"/>
        <v>48.665725186866204</v>
      </c>
      <c r="D76" s="4">
        <f t="shared" si="3"/>
        <v>55.18923108195871</v>
      </c>
      <c r="E76" s="4">
        <f t="shared" si="3"/>
        <v>58.899962462337108</v>
      </c>
      <c r="F76" s="4">
        <f t="shared" si="3"/>
        <v>81.802599585781792</v>
      </c>
      <c r="G76" s="4">
        <f t="shared" si="3"/>
        <v>89.956048319313538</v>
      </c>
      <c r="H76" s="4">
        <f t="shared" si="3"/>
        <v>95.081466669243255</v>
      </c>
      <c r="I76" s="4">
        <f t="shared" si="3"/>
        <v>105.2020280298331</v>
      </c>
      <c r="J76" s="4">
        <f t="shared" si="3"/>
        <v>109.0743773642849</v>
      </c>
    </row>
    <row r="77" spans="1:10" x14ac:dyDescent="0.3">
      <c r="A77">
        <v>75</v>
      </c>
      <c r="B77" s="4">
        <f t="shared" si="4"/>
        <v>0</v>
      </c>
      <c r="C77" s="4">
        <f t="shared" si="3"/>
        <v>49.475028894935093</v>
      </c>
      <c r="D77" s="4">
        <f t="shared" si="3"/>
        <v>56.054072291366609</v>
      </c>
      <c r="E77" s="4">
        <f t="shared" si="3"/>
        <v>59.794557048086652</v>
      </c>
      <c r="F77" s="4">
        <f t="shared" si="3"/>
        <v>82.858115860543194</v>
      </c>
      <c r="G77" s="4">
        <f t="shared" si="3"/>
        <v>91.061460373088977</v>
      </c>
      <c r="H77" s="4">
        <f t="shared" si="3"/>
        <v>96.216670753503848</v>
      </c>
      <c r="I77" s="4">
        <f t="shared" si="3"/>
        <v>106.39292292967178</v>
      </c>
      <c r="J77" s="4">
        <f t="shared" si="3"/>
        <v>110.28558336357993</v>
      </c>
    </row>
    <row r="78" spans="1:10" x14ac:dyDescent="0.3">
      <c r="A78">
        <v>76</v>
      </c>
      <c r="B78" s="4">
        <f t="shared" si="4"/>
        <v>0</v>
      </c>
      <c r="C78" s="4">
        <f t="shared" si="3"/>
        <v>50.285600382923782</v>
      </c>
      <c r="D78" s="4">
        <f t="shared" si="3"/>
        <v>56.919816754711988</v>
      </c>
      <c r="E78" s="4">
        <f t="shared" si="3"/>
        <v>60.689857473704059</v>
      </c>
      <c r="F78" s="4">
        <f t="shared" si="3"/>
        <v>83.913259890499987</v>
      </c>
      <c r="G78" s="4">
        <f t="shared" si="3"/>
        <v>92.166166408904999</v>
      </c>
      <c r="H78" s="4">
        <f t="shared" si="3"/>
        <v>97.350970379032972</v>
      </c>
      <c r="I78" s="4">
        <f t="shared" si="3"/>
        <v>107.58254478061227</v>
      </c>
      <c r="J78" s="4">
        <f t="shared" si="3"/>
        <v>111.49538279611284</v>
      </c>
    </row>
    <row r="79" spans="1:10" x14ac:dyDescent="0.3">
      <c r="A79">
        <v>77</v>
      </c>
      <c r="B79" s="4">
        <f t="shared" si="4"/>
        <v>0</v>
      </c>
      <c r="C79" s="4">
        <f t="shared" si="3"/>
        <v>51.097414714581674</v>
      </c>
      <c r="D79" s="4">
        <f t="shared" si="3"/>
        <v>57.786446605923182</v>
      </c>
      <c r="E79" s="4">
        <f t="shared" si="3"/>
        <v>61.585849747832107</v>
      </c>
      <c r="F79" s="4">
        <f t="shared" si="3"/>
        <v>84.968039062838457</v>
      </c>
      <c r="G79" s="4">
        <f t="shared" si="3"/>
        <v>93.270180425189608</v>
      </c>
      <c r="H79" s="4">
        <f t="shared" si="3"/>
        <v>98.484383459340435</v>
      </c>
      <c r="I79" s="4">
        <f t="shared" si="3"/>
        <v>108.77091872581831</v>
      </c>
      <c r="J79" s="4">
        <f t="shared" si="3"/>
        <v>112.70380340778991</v>
      </c>
    </row>
    <row r="80" spans="1:10" x14ac:dyDescent="0.3">
      <c r="A80">
        <v>78</v>
      </c>
      <c r="B80" s="4">
        <f t="shared" si="4"/>
        <v>0</v>
      </c>
      <c r="C80" s="4">
        <f t="shared" si="3"/>
        <v>51.91044776006612</v>
      </c>
      <c r="D80" s="4">
        <f t="shared" si="3"/>
        <v>58.653944560122618</v>
      </c>
      <c r="E80" s="4">
        <f t="shared" si="3"/>
        <v>62.482520335287539</v>
      </c>
      <c r="F80" s="4">
        <f t="shared" si="3"/>
        <v>86.022460523646274</v>
      </c>
      <c r="G80" s="4">
        <f t="shared" si="3"/>
        <v>94.373515963827359</v>
      </c>
      <c r="H80" s="4">
        <f t="shared" si="3"/>
        <v>99.61692732428385</v>
      </c>
      <c r="I80" s="4">
        <f t="shared" si="3"/>
        <v>109.95806909135277</v>
      </c>
      <c r="J80" s="4">
        <f t="shared" si="3"/>
        <v>113.91087204385187</v>
      </c>
    </row>
    <row r="81" spans="1:10" x14ac:dyDescent="0.3">
      <c r="A81">
        <v>79</v>
      </c>
      <c r="B81" s="4">
        <f t="shared" si="4"/>
        <v>0</v>
      </c>
      <c r="C81" s="4">
        <f t="shared" si="3"/>
        <v>52.724676159917806</v>
      </c>
      <c r="D81" s="4">
        <f t="shared" si="3"/>
        <v>59.522293887502265</v>
      </c>
      <c r="E81" s="4">
        <f t="shared" si="3"/>
        <v>63.379856136508117</v>
      </c>
      <c r="F81" s="4">
        <f t="shared" si="3"/>
        <v>87.076531188785339</v>
      </c>
      <c r="G81" s="4">
        <f t="shared" si="3"/>
        <v>95.476186130736224</v>
      </c>
      <c r="H81" s="4">
        <f t="shared" si="3"/>
        <v>100.74861874635033</v>
      </c>
      <c r="I81" s="4">
        <f t="shared" si="3"/>
        <v>111.14401942288377</v>
      </c>
      <c r="J81" s="4">
        <f t="shared" si="3"/>
        <v>115.11661468929165</v>
      </c>
    </row>
    <row r="82" spans="1:10" x14ac:dyDescent="0.3">
      <c r="A82">
        <v>80</v>
      </c>
      <c r="B82" s="4">
        <f t="shared" si="4"/>
        <v>0</v>
      </c>
      <c r="C82" s="4">
        <f t="shared" si="3"/>
        <v>53.540077291078717</v>
      </c>
      <c r="D82" s="4">
        <f t="shared" si="3"/>
        <v>60.391478388689464</v>
      </c>
      <c r="E82" s="4">
        <f t="shared" si="3"/>
        <v>64.277844468175147</v>
      </c>
      <c r="F82" s="4">
        <f t="shared" si="3"/>
        <v>88.130257754142164</v>
      </c>
      <c r="G82" s="4">
        <f t="shared" si="3"/>
        <v>96.578203615267014</v>
      </c>
      <c r="H82" s="4">
        <f t="shared" si="3"/>
        <v>101.87947396543588</v>
      </c>
      <c r="I82" s="4">
        <f t="shared" si="3"/>
        <v>112.32879252029733</v>
      </c>
      <c r="J82" s="4">
        <f t="shared" si="3"/>
        <v>116.32105650696917</v>
      </c>
    </row>
    <row r="83" spans="1:10" x14ac:dyDescent="0.3">
      <c r="A83">
        <v>81</v>
      </c>
      <c r="B83" s="4">
        <f t="shared" si="4"/>
        <v>0</v>
      </c>
      <c r="C83" s="4">
        <f t="shared" si="3"/>
        <v>54.356629234812289</v>
      </c>
      <c r="D83" s="4">
        <f t="shared" si="3"/>
        <v>61.261482371500676</v>
      </c>
      <c r="E83" s="4">
        <f t="shared" si="3"/>
        <v>65.176473044930148</v>
      </c>
      <c r="F83" s="4">
        <f t="shared" si="3"/>
        <v>89.183646705299083</v>
      </c>
      <c r="G83" s="4">
        <f t="shared" si="3"/>
        <v>97.679580708507032</v>
      </c>
      <c r="H83" s="4">
        <f t="shared" si="3"/>
        <v>103.00950871222618</v>
      </c>
      <c r="I83" s="4">
        <f t="shared" si="3"/>
        <v>113.51241047036055</v>
      </c>
      <c r="J83" s="4">
        <f t="shared" si="3"/>
        <v>117.52422187358147</v>
      </c>
    </row>
    <row r="84" spans="1:10" x14ac:dyDescent="0.3">
      <c r="A84">
        <v>82</v>
      </c>
      <c r="B84" s="4">
        <f t="shared" si="4"/>
        <v>0</v>
      </c>
      <c r="C84" s="4">
        <f t="shared" si="3"/>
        <v>55.174310746397268</v>
      </c>
      <c r="D84" s="4">
        <f t="shared" si="3"/>
        <v>62.132290628988528</v>
      </c>
      <c r="E84" s="4">
        <f t="shared" si="3"/>
        <v>66.075729962111296</v>
      </c>
      <c r="F84" s="4">
        <f t="shared" si="3"/>
        <v>90.236704326665503</v>
      </c>
      <c r="G84" s="4">
        <f t="shared" si="3"/>
        <v>98.780329320562501</v>
      </c>
      <c r="H84" s="4">
        <f t="shared" si="3"/>
        <v>104.13873823027387</v>
      </c>
      <c r="I84" s="4">
        <f t="shared" si="3"/>
        <v>114.69489467756803</v>
      </c>
      <c r="J84" s="4">
        <f t="shared" si="3"/>
        <v>118.72613441363416</v>
      </c>
    </row>
    <row r="85" spans="1:10" x14ac:dyDescent="0.3">
      <c r="A85">
        <v>83</v>
      </c>
      <c r="B85" s="4">
        <f t="shared" si="4"/>
        <v>0</v>
      </c>
      <c r="C85" s="4">
        <f t="shared" si="3"/>
        <v>55.993101226477208</v>
      </c>
      <c r="D85" s="4">
        <f t="shared" si="3"/>
        <v>63.00388841869551</v>
      </c>
      <c r="E85" s="4">
        <f t="shared" si="3"/>
        <v>66.975603679440852</v>
      </c>
      <c r="F85" s="4">
        <f t="shared" si="3"/>
        <v>91.289436710105747</v>
      </c>
      <c r="G85" s="4">
        <f t="shared" si="3"/>
        <v>99.88046099688853</v>
      </c>
      <c r="H85" s="4">
        <f t="shared" si="3"/>
        <v>105.26717729686034</v>
      </c>
      <c r="I85" s="4">
        <f t="shared" si="3"/>
        <v>115.87626589329335</v>
      </c>
      <c r="J85" s="4">
        <f t="shared" si="3"/>
        <v>119.92681703154778</v>
      </c>
    </row>
    <row r="86" spans="1:10" x14ac:dyDescent="0.3">
      <c r="A86">
        <v>84</v>
      </c>
      <c r="B86" s="4">
        <f t="shared" si="4"/>
        <v>0</v>
      </c>
      <c r="C86" s="4">
        <f t="shared" si="3"/>
        <v>56.812980693956497</v>
      </c>
      <c r="D86" s="4">
        <f t="shared" si="3"/>
        <v>63.876261443034167</v>
      </c>
      <c r="E86" s="4">
        <f t="shared" si="3"/>
        <v>67.876083005600336</v>
      </c>
      <c r="F86" s="4">
        <f t="shared" si="3"/>
        <v>92.341849763096988</v>
      </c>
      <c r="G86" s="4">
        <f t="shared" si="3"/>
        <v>100.97998693373012</v>
      </c>
      <c r="H86" s="4">
        <f t="shared" si="3"/>
        <v>106.39484024272251</v>
      </c>
      <c r="I86" s="4">
        <f t="shared" si="3"/>
        <v>117.05654424335823</v>
      </c>
      <c r="J86" s="4">
        <f t="shared" si="3"/>
        <v>121.12629194202353</v>
      </c>
    </row>
    <row r="87" spans="1:10" x14ac:dyDescent="0.3">
      <c r="A87">
        <v>85</v>
      </c>
      <c r="B87" s="4">
        <f t="shared" si="4"/>
        <v>0</v>
      </c>
      <c r="C87" s="4">
        <f t="shared" si="3"/>
        <v>57.633929760341317</v>
      </c>
      <c r="D87" s="4">
        <f t="shared" si="3"/>
        <v>64.749395830720005</v>
      </c>
      <c r="E87" s="4">
        <f t="shared" si="3"/>
        <v>68.777157083635217</v>
      </c>
      <c r="F87" s="4">
        <f t="shared" si="3"/>
        <v>93.393949216448192</v>
      </c>
      <c r="G87" s="4">
        <f t="shared" si="3"/>
        <v>102.0789179927325</v>
      </c>
      <c r="H87" s="4">
        <f t="shared" si="3"/>
        <v>107.52174097071946</v>
      </c>
      <c r="I87" s="4">
        <f t="shared" si="3"/>
        <v>118.23574925412318</v>
      </c>
      <c r="J87" s="4">
        <f t="shared" si="3"/>
        <v>122.3245806987813</v>
      </c>
    </row>
    <row r="88" spans="1:10" x14ac:dyDescent="0.3">
      <c r="A88">
        <v>86</v>
      </c>
      <c r="B88" s="4">
        <f t="shared" si="4"/>
        <v>0</v>
      </c>
      <c r="C88" s="4">
        <f t="shared" si="3"/>
        <v>58.455929605433951</v>
      </c>
      <c r="D88" s="4">
        <f t="shared" si="3"/>
        <v>65.62327811918864</v>
      </c>
      <c r="E88" s="4">
        <f t="shared" si="3"/>
        <v>69.678815377135038</v>
      </c>
      <c r="F88" s="4">
        <f t="shared" si="3"/>
        <v>94.44574063160843</v>
      </c>
      <c r="G88" s="4">
        <f t="shared" si="3"/>
        <v>103.17726471477495</v>
      </c>
      <c r="H88" s="4">
        <f t="shared" si="3"/>
        <v>108.64789297350761</v>
      </c>
      <c r="I88" s="4">
        <f t="shared" si="3"/>
        <v>119.41389987719502</v>
      </c>
      <c r="J88" s="4">
        <f t="shared" si="3"/>
        <v>123.52170422177655</v>
      </c>
    </row>
    <row r="89" spans="1:10" x14ac:dyDescent="0.3">
      <c r="A89">
        <v>87</v>
      </c>
      <c r="B89" s="4">
        <f t="shared" si="4"/>
        <v>0</v>
      </c>
      <c r="C89" s="4">
        <f t="shared" si="3"/>
        <v>59.278961954292789</v>
      </c>
      <c r="D89" s="4">
        <f t="shared" si="3"/>
        <v>66.497895237934642</v>
      </c>
      <c r="E89" s="4">
        <f t="shared" si="3"/>
        <v>70.581047657139479</v>
      </c>
      <c r="F89" s="4">
        <f t="shared" si="3"/>
        <v>95.497229407591192</v>
      </c>
      <c r="G89" s="4">
        <f t="shared" si="3"/>
        <v>104.27503733307769</v>
      </c>
      <c r="H89" s="4">
        <f t="shared" si="3"/>
        <v>109.77330935028796</v>
      </c>
      <c r="I89" s="4">
        <f t="shared" si="3"/>
        <v>120.59101451284054</v>
      </c>
      <c r="J89" s="4">
        <f t="shared" si="3"/>
        <v>124.71768282299236</v>
      </c>
    </row>
    <row r="90" spans="1:10" x14ac:dyDescent="0.3">
      <c r="A90">
        <v>88</v>
      </c>
      <c r="B90" s="4">
        <f t="shared" si="4"/>
        <v>0</v>
      </c>
      <c r="C90" s="4">
        <f t="shared" si="3"/>
        <v>60.103009055379403</v>
      </c>
      <c r="D90" s="4">
        <f t="shared" si="3"/>
        <v>67.373234492713166</v>
      </c>
      <c r="E90" s="4">
        <f t="shared" si="3"/>
        <v>71.483843989723923</v>
      </c>
      <c r="F90" s="4">
        <f t="shared" si="3"/>
        <v>96.548420787538944</v>
      </c>
      <c r="G90" s="4">
        <f t="shared" si="3"/>
        <v>105.37224578562837</v>
      </c>
      <c r="H90" s="4">
        <f t="shared" si="3"/>
        <v>110.89800282268448</v>
      </c>
      <c r="I90" s="4">
        <f t="shared" si="3"/>
        <v>121.76711103218734</v>
      </c>
      <c r="J90" s="4">
        <f t="shared" si="3"/>
        <v>125.91253623089736</v>
      </c>
    </row>
    <row r="91" spans="1:10" x14ac:dyDescent="0.3">
      <c r="A91">
        <v>89</v>
      </c>
      <c r="B91" s="4">
        <f t="shared" si="4"/>
        <v>0</v>
      </c>
      <c r="C91" s="4">
        <f t="shared" si="3"/>
        <v>60.928053659818396</v>
      </c>
      <c r="D91" s="4">
        <f t="shared" si="3"/>
        <v>68.249283550550842</v>
      </c>
      <c r="E91" s="4">
        <f t="shared" si="3"/>
        <v>72.387194724222482</v>
      </c>
      <c r="F91" s="4">
        <f t="shared" si="3"/>
        <v>97.599319864950402</v>
      </c>
      <c r="G91" s="4">
        <f t="shared" si="3"/>
        <v>106.46889972697032</v>
      </c>
      <c r="H91" s="4">
        <f t="shared" si="3"/>
        <v>112.02198574980787</v>
      </c>
      <c r="I91" s="4">
        <f t="shared" si="3"/>
        <v>122.94220679828861</v>
      </c>
      <c r="J91" s="4">
        <f t="shared" si="3"/>
        <v>127.10628361365266</v>
      </c>
    </row>
    <row r="92" spans="1:10" x14ac:dyDescent="0.3">
      <c r="A92">
        <v>90</v>
      </c>
      <c r="B92" s="4">
        <f t="shared" si="4"/>
        <v>0</v>
      </c>
      <c r="C92" s="4">
        <f t="shared" si="3"/>
        <v>61.754079001701427</v>
      </c>
      <c r="D92" s="4">
        <f t="shared" si="3"/>
        <v>69.126030425515538</v>
      </c>
      <c r="E92" s="4">
        <f t="shared" si="3"/>
        <v>73.291090482048205</v>
      </c>
      <c r="F92" s="4">
        <f t="shared" si="3"/>
        <v>98.649931589591773</v>
      </c>
      <c r="G92" s="4">
        <f t="shared" si="3"/>
        <v>107.56500853939278</v>
      </c>
      <c r="H92" s="4">
        <f t="shared" si="3"/>
        <v>113.14527014255542</v>
      </c>
      <c r="I92" s="4">
        <f t="shared" si="3"/>
        <v>124.11631868612128</v>
      </c>
      <c r="J92" s="4">
        <f t="shared" si="3"/>
        <v>128.29894360114548</v>
      </c>
    </row>
    <row r="93" spans="1:10" x14ac:dyDescent="0.3">
      <c r="A93">
        <v>91</v>
      </c>
      <c r="B93" s="4">
        <f t="shared" si="4"/>
        <v>0</v>
      </c>
      <c r="C93" s="4">
        <f t="shared" si="3"/>
        <v>62.581068779372906</v>
      </c>
      <c r="D93" s="4">
        <f t="shared" si="3"/>
        <v>70.003463465198763</v>
      </c>
      <c r="E93" s="4">
        <f t="shared" si="3"/>
        <v>74.195522146074552</v>
      </c>
      <c r="F93" s="4">
        <f t="shared" si="3"/>
        <v>99.700260773110998</v>
      </c>
      <c r="G93" s="4">
        <f t="shared" si="3"/>
        <v>108.66058134355924</v>
      </c>
      <c r="H93" s="4">
        <f t="shared" si="3"/>
        <v>114.26786767719355</v>
      </c>
      <c r="I93" s="4">
        <f t="shared" si="3"/>
        <v>125.28946310158368</v>
      </c>
      <c r="J93" s="4">
        <f t="shared" si="3"/>
        <v>129.49053430592042</v>
      </c>
    </row>
    <row r="94" spans="1:10" x14ac:dyDescent="0.3">
      <c r="A94">
        <v>92</v>
      </c>
      <c r="B94" s="4">
        <f t="shared" si="4"/>
        <v>0</v>
      </c>
      <c r="C94" s="4">
        <f t="shared" si="3"/>
        <v>63.409007137636294</v>
      </c>
      <c r="D94" s="4">
        <f t="shared" si="3"/>
        <v>70.881571337867442</v>
      </c>
      <c r="E94" s="4">
        <f t="shared" si="3"/>
        <v>75.100480850543661</v>
      </c>
      <c r="F94" s="4">
        <f t="shared" si="3"/>
        <v>100.7503120943732</v>
      </c>
      <c r="G94" s="4">
        <f t="shared" si="3"/>
        <v>109.75562700860829</v>
      </c>
      <c r="H94" s="4">
        <f t="shared" si="3"/>
        <v>115.38978970826685</v>
      </c>
      <c r="I94" s="4">
        <f t="shared" si="3"/>
        <v>126.46165599955255</v>
      </c>
      <c r="J94" s="4">
        <f t="shared" si="3"/>
        <v>130.68107334307618</v>
      </c>
    </row>
    <row r="95" spans="1:10" x14ac:dyDescent="0.3">
      <c r="A95">
        <v>93</v>
      </c>
      <c r="B95" s="4">
        <f t="shared" si="4"/>
        <v>0</v>
      </c>
      <c r="C95" s="4">
        <f t="shared" si="3"/>
        <v>64.23787865082852</v>
      </c>
      <c r="D95" s="4">
        <f t="shared" si="3"/>
        <v>71.760343020245003</v>
      </c>
      <c r="E95" s="4">
        <f t="shared" si="3"/>
        <v>76.00595797146994</v>
      </c>
      <c r="F95" s="4">
        <f t="shared" si="3"/>
        <v>101.80009010453422</v>
      </c>
      <c r="G95" s="4">
        <f t="shared" si="3"/>
        <v>110.85015416175854</v>
      </c>
      <c r="H95" s="4">
        <f t="shared" si="3"/>
        <v>116.51104728087356</v>
      </c>
      <c r="I95" s="4">
        <f t="shared" si="3"/>
        <v>127.63291290105587</v>
      </c>
      <c r="J95" s="4">
        <f t="shared" si="3"/>
        <v>131.87057784918844</v>
      </c>
    </row>
    <row r="96" spans="1:10" x14ac:dyDescent="0.3">
      <c r="A96">
        <v>94</v>
      </c>
      <c r="B96" s="4">
        <f t="shared" si="4"/>
        <v>0</v>
      </c>
      <c r="C96" s="4">
        <f t="shared" si="3"/>
        <v>65.06766830670945</v>
      </c>
      <c r="D96" s="4">
        <f t="shared" ref="C96:K116" si="5">_xlfn.CHISQ.INV.RT(D$2,$A96)</f>
        <v>72.639767785884686</v>
      </c>
      <c r="E96" s="4">
        <f t="shared" si="5"/>
        <v>76.911945117509575</v>
      </c>
      <c r="F96" s="4">
        <f t="shared" si="5"/>
        <v>102.8495992318674</v>
      </c>
      <c r="G96" s="4">
        <f t="shared" si="5"/>
        <v>111.94417119744713</v>
      </c>
      <c r="H96" s="4">
        <f t="shared" si="5"/>
        <v>117.63165114234555</v>
      </c>
      <c r="I96" s="4">
        <f t="shared" si="5"/>
        <v>128.80324890961421</v>
      </c>
      <c r="J96" s="4">
        <f t="shared" si="5"/>
        <v>133.05906450031731</v>
      </c>
    </row>
    <row r="97" spans="1:10" x14ac:dyDescent="0.3">
      <c r="A97">
        <v>95</v>
      </c>
      <c r="B97" s="4">
        <f t="shared" si="4"/>
        <v>0</v>
      </c>
      <c r="C97" s="4">
        <f t="shared" si="5"/>
        <v>65.898361491120284</v>
      </c>
      <c r="D97" s="4">
        <f t="shared" si="5"/>
        <v>73.519835194100096</v>
      </c>
      <c r="E97" s="4">
        <f t="shared" si="5"/>
        <v>77.81843412126868</v>
      </c>
      <c r="F97" s="4">
        <f t="shared" si="5"/>
        <v>103.89884378635846</v>
      </c>
      <c r="G97" s="4">
        <f t="shared" si="5"/>
        <v>113.037686286029</v>
      </c>
      <c r="H97" s="4">
        <f t="shared" si="5"/>
        <v>118.75161175336737</v>
      </c>
      <c r="I97" s="4">
        <f t="shared" si="5"/>
        <v>129.97267872679876</v>
      </c>
      <c r="J97" s="4">
        <f t="shared" si="5"/>
        <v>134.24654952915236</v>
      </c>
    </row>
    <row r="98" spans="1:10" x14ac:dyDescent="0.3">
      <c r="A98">
        <v>96</v>
      </c>
      <c r="B98" s="4">
        <f t="shared" si="4"/>
        <v>0</v>
      </c>
      <c r="C98" s="4">
        <f t="shared" si="5"/>
        <v>66.729943973365778</v>
      </c>
      <c r="D98" s="4">
        <f t="shared" si="5"/>
        <v>74.400535079420948</v>
      </c>
      <c r="E98" s="4">
        <f t="shared" si="5"/>
        <v>78.725417031024477</v>
      </c>
      <c r="F98" s="4">
        <f t="shared" si="5"/>
        <v>104.94782796408187</v>
      </c>
      <c r="G98" s="4">
        <f t="shared" si="5"/>
        <v>114.13070738206275</v>
      </c>
      <c r="H98" s="4">
        <f t="shared" si="5"/>
        <v>119.87093929856714</v>
      </c>
      <c r="I98" s="4">
        <f t="shared" si="5"/>
        <v>131.14121666705199</v>
      </c>
      <c r="J98" s="4">
        <f t="shared" si="5"/>
        <v>135.433048741346</v>
      </c>
    </row>
    <row r="99" spans="1:10" x14ac:dyDescent="0.3">
      <c r="A99">
        <v>97</v>
      </c>
      <c r="B99" s="4">
        <f t="shared" si="4"/>
        <v>0</v>
      </c>
      <c r="C99" s="4">
        <f t="shared" si="5"/>
        <v>67.562401892279084</v>
      </c>
      <c r="D99" s="4">
        <f t="shared" si="5"/>
        <v>75.281857541543673</v>
      </c>
      <c r="E99" s="4">
        <f t="shared" si="5"/>
        <v>79.632886102835855</v>
      </c>
      <c r="F99" s="4">
        <f t="shared" si="5"/>
        <v>105.99655585137117</v>
      </c>
      <c r="G99" s="4">
        <f t="shared" si="5"/>
        <v>115.2232422322066</v>
      </c>
      <c r="H99" s="4">
        <f t="shared" si="5"/>
        <v>120.98964369660958</v>
      </c>
      <c r="I99" s="4">
        <f t="shared" si="5"/>
        <v>132.30887667181261</v>
      </c>
      <c r="J99" s="4">
        <f t="shared" si="5"/>
        <v>136.61857753108043</v>
      </c>
    </row>
    <row r="100" spans="1:10" x14ac:dyDescent="0.3">
      <c r="A100">
        <v>98</v>
      </c>
      <c r="B100" s="4">
        <f t="shared" si="4"/>
        <v>0</v>
      </c>
      <c r="C100" s="4">
        <f t="shared" si="5"/>
        <v>68.395721742930931</v>
      </c>
      <c r="D100" s="4">
        <f t="shared" si="5"/>
        <v>76.163792935749072</v>
      </c>
      <c r="E100" s="4">
        <f t="shared" si="5"/>
        <v>80.540833793021164</v>
      </c>
      <c r="F100" s="4">
        <f t="shared" si="5"/>
        <v>107.04503142879503</v>
      </c>
      <c r="G100" s="4">
        <f t="shared" si="5"/>
        <v>116.31529838274675</v>
      </c>
      <c r="H100" s="4">
        <f t="shared" si="5"/>
        <v>122.10773460981943</v>
      </c>
      <c r="I100" s="4">
        <f t="shared" si="5"/>
        <v>133.47567232298493</v>
      </c>
      <c r="J100" s="4">
        <f t="shared" si="5"/>
        <v>137.80315089591303</v>
      </c>
    </row>
    <row r="101" spans="1:10" x14ac:dyDescent="0.3">
      <c r="A101">
        <v>99</v>
      </c>
      <c r="B101" s="4">
        <f t="shared" si="4"/>
        <v>0</v>
      </c>
      <c r="C101" s="4">
        <f t="shared" si="5"/>
        <v>69.22989036394705</v>
      </c>
      <c r="D101" s="4">
        <f t="shared" si="5"/>
        <v>77.046331863760287</v>
      </c>
      <c r="E101" s="4">
        <f t="shared" si="5"/>
        <v>81.449252750982481</v>
      </c>
      <c r="F101" s="4">
        <f t="shared" si="5"/>
        <v>108.09325857495008</v>
      </c>
      <c r="G101" s="4">
        <f t="shared" si="5"/>
        <v>117.4068831867789</v>
      </c>
      <c r="H101" s="4">
        <f t="shared" si="5"/>
        <v>123.2252214533618</v>
      </c>
      <c r="I101" s="4">
        <f t="shared" si="5"/>
        <v>134.64161685578915</v>
      </c>
      <c r="J101" s="4">
        <f t="shared" si="5"/>
        <v>138.9867834509395</v>
      </c>
    </row>
    <row r="102" spans="1:10" x14ac:dyDescent="0.3">
      <c r="A102">
        <v>100</v>
      </c>
      <c r="B102" s="4">
        <f t="shared" si="4"/>
        <v>0</v>
      </c>
      <c r="C102" s="4">
        <f t="shared" si="5"/>
        <v>70.064894925399784</v>
      </c>
      <c r="D102" s="4">
        <f t="shared" si="5"/>
        <v>77.929465165017277</v>
      </c>
      <c r="E102" s="4">
        <f t="shared" si="5"/>
        <v>82.358135812357148</v>
      </c>
      <c r="F102" s="4">
        <f t="shared" si="5"/>
        <v>109.1412410700806</v>
      </c>
      <c r="G102" s="4">
        <f t="shared" si="5"/>
        <v>118.49800381106211</v>
      </c>
      <c r="H102" s="4">
        <f t="shared" si="5"/>
        <v>124.34211340400408</v>
      </c>
      <c r="I102" s="4">
        <f t="shared" si="5"/>
        <v>135.80672317102679</v>
      </c>
      <c r="J102" s="4">
        <f t="shared" si="5"/>
        <v>140.16948944231365</v>
      </c>
    </row>
    <row r="103" spans="1:10" x14ac:dyDescent="0.3">
      <c r="A103">
        <v>110</v>
      </c>
      <c r="B103" s="4">
        <f t="shared" si="4"/>
        <v>0</v>
      </c>
      <c r="C103" s="4">
        <f t="shared" si="5"/>
        <v>78.458309963249206</v>
      </c>
      <c r="D103" s="4">
        <f t="shared" si="5"/>
        <v>86.791627719751034</v>
      </c>
      <c r="E103" s="4">
        <f t="shared" si="5"/>
        <v>91.471036846873957</v>
      </c>
      <c r="F103" s="4">
        <f t="shared" si="5"/>
        <v>119.60837802908834</v>
      </c>
      <c r="G103" s="4">
        <f t="shared" si="5"/>
        <v>129.38513589874199</v>
      </c>
      <c r="H103" s="4">
        <f t="shared" si="5"/>
        <v>135.48017792835952</v>
      </c>
      <c r="I103" s="4">
        <f t="shared" si="5"/>
        <v>147.41430539724422</v>
      </c>
      <c r="J103" s="4">
        <f t="shared" si="5"/>
        <v>151.94848293702353</v>
      </c>
    </row>
    <row r="104" spans="1:10" x14ac:dyDescent="0.3">
      <c r="A104">
        <v>120</v>
      </c>
      <c r="B104" s="4">
        <f t="shared" si="4"/>
        <v>0</v>
      </c>
      <c r="C104" s="4">
        <f t="shared" si="5"/>
        <v>86.923279655353866</v>
      </c>
      <c r="D104" s="4">
        <f t="shared" si="5"/>
        <v>95.704637041684038</v>
      </c>
      <c r="E104" s="4">
        <f t="shared" si="5"/>
        <v>100.62363132384581</v>
      </c>
      <c r="F104" s="4">
        <f t="shared" si="5"/>
        <v>130.05459356899905</v>
      </c>
      <c r="G104" s="4">
        <f t="shared" si="5"/>
        <v>140.23256895679179</v>
      </c>
      <c r="H104" s="4">
        <f t="shared" si="5"/>
        <v>146.56735758076744</v>
      </c>
      <c r="I104" s="4">
        <f t="shared" si="5"/>
        <v>158.95016589730622</v>
      </c>
      <c r="J104" s="4">
        <f t="shared" si="5"/>
        <v>163.64818380853757</v>
      </c>
    </row>
    <row r="105" spans="1:10" x14ac:dyDescent="0.3">
      <c r="A105">
        <v>130</v>
      </c>
      <c r="B105" s="4">
        <f t="shared" si="4"/>
        <v>0</v>
      </c>
      <c r="C105" s="4">
        <f t="shared" si="5"/>
        <v>95.451020660666273</v>
      </c>
      <c r="D105" s="4">
        <f t="shared" si="5"/>
        <v>104.6622312178192</v>
      </c>
      <c r="E105" s="4">
        <f t="shared" si="5"/>
        <v>109.81102470011976</v>
      </c>
      <c r="F105" s="4">
        <f t="shared" si="5"/>
        <v>140.48246948826113</v>
      </c>
      <c r="G105" s="4">
        <f t="shared" si="5"/>
        <v>151.04519883211671</v>
      </c>
      <c r="H105" s="4">
        <f t="shared" si="5"/>
        <v>157.60992312288906</v>
      </c>
      <c r="I105" s="4">
        <f t="shared" si="5"/>
        <v>170.42312675052347</v>
      </c>
      <c r="J105" s="4">
        <f t="shared" si="5"/>
        <v>175.2783373360825</v>
      </c>
    </row>
    <row r="106" spans="1:10" x14ac:dyDescent="0.3">
      <c r="A106">
        <v>140</v>
      </c>
      <c r="B106" s="4">
        <f t="shared" si="4"/>
        <v>0</v>
      </c>
      <c r="C106" s="4">
        <f t="shared" si="5"/>
        <v>104.03441143090674</v>
      </c>
      <c r="D106" s="4">
        <f t="shared" si="5"/>
        <v>113.65933685501219</v>
      </c>
      <c r="E106" s="4">
        <f t="shared" si="5"/>
        <v>119.0292525614513</v>
      </c>
      <c r="F106" s="4">
        <f t="shared" si="5"/>
        <v>150.89409662601807</v>
      </c>
      <c r="G106" s="4">
        <f t="shared" si="5"/>
        <v>161.82699086634864</v>
      </c>
      <c r="H106" s="4">
        <f t="shared" si="5"/>
        <v>168.61295425361996</v>
      </c>
      <c r="I106" s="4">
        <f t="shared" si="5"/>
        <v>181.84033712682086</v>
      </c>
      <c r="J106" s="4">
        <f t="shared" si="5"/>
        <v>186.84684216252936</v>
      </c>
    </row>
    <row r="107" spans="1:10" x14ac:dyDescent="0.3">
      <c r="A107">
        <v>150</v>
      </c>
      <c r="B107" s="4">
        <f t="shared" si="4"/>
        <v>0</v>
      </c>
      <c r="C107" s="4">
        <f t="shared" si="5"/>
        <v>112.66758283241272</v>
      </c>
      <c r="D107" s="4">
        <f t="shared" si="5"/>
        <v>122.6917753871173</v>
      </c>
      <c r="E107" s="4">
        <f t="shared" si="5"/>
        <v>128.27505050877178</v>
      </c>
      <c r="F107" s="4">
        <f t="shared" si="5"/>
        <v>161.2911963972183</v>
      </c>
      <c r="G107" s="4">
        <f t="shared" si="5"/>
        <v>172.58121013624827</v>
      </c>
      <c r="H107" s="4">
        <f t="shared" si="5"/>
        <v>179.58063415418053</v>
      </c>
      <c r="I107" s="4">
        <f t="shared" si="5"/>
        <v>193.20768638551058</v>
      </c>
      <c r="J107" s="4">
        <f t="shared" si="5"/>
        <v>198.3602059986454</v>
      </c>
    </row>
    <row r="108" spans="1:10" x14ac:dyDescent="0.3">
      <c r="A108">
        <v>160</v>
      </c>
      <c r="B108" s="4">
        <f t="shared" si="4"/>
        <v>0</v>
      </c>
      <c r="C108" s="4">
        <f t="shared" si="5"/>
        <v>121.34562995113782</v>
      </c>
      <c r="D108" s="4">
        <f t="shared" si="5"/>
        <v>131.75605658016963</v>
      </c>
      <c r="E108" s="4">
        <f t="shared" si="5"/>
        <v>137.54569244340991</v>
      </c>
      <c r="F108" s="4">
        <f t="shared" si="5"/>
        <v>171.6752061836365</v>
      </c>
      <c r="G108" s="4">
        <f t="shared" si="5"/>
        <v>183.31058324722107</v>
      </c>
      <c r="H108" s="4">
        <f t="shared" si="5"/>
        <v>190.51645651395853</v>
      </c>
      <c r="I108" s="4">
        <f t="shared" si="5"/>
        <v>204.53009459038549</v>
      </c>
      <c r="J108" s="4">
        <f t="shared" si="5"/>
        <v>209.82386617924519</v>
      </c>
    </row>
    <row r="109" spans="1:10" x14ac:dyDescent="0.3">
      <c r="A109">
        <v>170</v>
      </c>
      <c r="B109" s="4">
        <f t="shared" si="4"/>
        <v>0</v>
      </c>
      <c r="C109" s="4">
        <f t="shared" si="5"/>
        <v>130.06440392897159</v>
      </c>
      <c r="D109" s="4">
        <f t="shared" si="5"/>
        <v>140.84922953897305</v>
      </c>
      <c r="E109" s="4">
        <f t="shared" si="5"/>
        <v>146.83887393143465</v>
      </c>
      <c r="F109" s="4">
        <f t="shared" si="5"/>
        <v>182.04734090954602</v>
      </c>
      <c r="G109" s="4">
        <f t="shared" si="5"/>
        <v>194.01741501968493</v>
      </c>
      <c r="H109" s="4">
        <f t="shared" si="5"/>
        <v>201.42337486662953</v>
      </c>
      <c r="I109" s="4">
        <f t="shared" si="5"/>
        <v>215.81172217170197</v>
      </c>
      <c r="J109" s="4">
        <f t="shared" si="5"/>
        <v>221.24242105482068</v>
      </c>
    </row>
    <row r="110" spans="1:10" x14ac:dyDescent="0.3">
      <c r="A110">
        <v>180</v>
      </c>
      <c r="B110" s="4">
        <f t="shared" si="4"/>
        <v>0</v>
      </c>
      <c r="C110" s="4">
        <f t="shared" si="5"/>
        <v>138.82035823918187</v>
      </c>
      <c r="D110" s="4">
        <f t="shared" si="5"/>
        <v>149.96877277826087</v>
      </c>
      <c r="E110" s="4">
        <f t="shared" si="5"/>
        <v>156.15262617858914</v>
      </c>
      <c r="F110" s="4">
        <f t="shared" si="5"/>
        <v>192.40863844926491</v>
      </c>
      <c r="G110" s="4">
        <f t="shared" si="5"/>
        <v>204.703674547807</v>
      </c>
      <c r="H110" s="4">
        <f t="shared" si="5"/>
        <v>212.30391274695214</v>
      </c>
      <c r="I110" s="4">
        <f t="shared" si="5"/>
        <v>227.05612464791034</v>
      </c>
      <c r="J110" s="4">
        <f t="shared" si="5"/>
        <v>232.61980078084628</v>
      </c>
    </row>
    <row r="111" spans="1:10" x14ac:dyDescent="0.3">
      <c r="A111">
        <v>190</v>
      </c>
      <c r="B111" s="4">
        <f t="shared" si="4"/>
        <v>0</v>
      </c>
      <c r="C111" s="4">
        <f t="shared" si="5"/>
        <v>147.61043295158908</v>
      </c>
      <c r="D111" s="4">
        <f t="shared" si="5"/>
        <v>159.11251152524821</v>
      </c>
      <c r="E111" s="4">
        <f t="shared" si="5"/>
        <v>165.48525133467356</v>
      </c>
      <c r="F111" s="4">
        <f t="shared" si="5"/>
        <v>202.75999377091136</v>
      </c>
      <c r="G111" s="4">
        <f t="shared" si="5"/>
        <v>215.3710599180778</v>
      </c>
      <c r="H111" s="4">
        <f t="shared" si="5"/>
        <v>223.16024654387729</v>
      </c>
      <c r="I111" s="4">
        <f t="shared" si="5"/>
        <v>238.26636904174222</v>
      </c>
      <c r="J111" s="4">
        <f t="shared" si="5"/>
        <v>243.95939584483239</v>
      </c>
    </row>
    <row r="112" spans="1:10" x14ac:dyDescent="0.3">
      <c r="A112">
        <v>200</v>
      </c>
      <c r="B112" s="4">
        <f t="shared" si="4"/>
        <v>0</v>
      </c>
      <c r="C112" s="4">
        <f t="shared" si="5"/>
        <v>156.43196610759171</v>
      </c>
      <c r="D112" s="4">
        <f t="shared" si="5"/>
        <v>168.27855443662838</v>
      </c>
      <c r="E112" s="4">
        <f t="shared" si="5"/>
        <v>174.83527299918731</v>
      </c>
      <c r="F112" s="4">
        <f t="shared" si="5"/>
        <v>213.10218505395287</v>
      </c>
      <c r="G112" s="4">
        <f t="shared" si="5"/>
        <v>226.02104771968897</v>
      </c>
      <c r="H112" s="4">
        <f t="shared" si="5"/>
        <v>233.99426889232492</v>
      </c>
      <c r="I112" s="4">
        <f t="shared" si="5"/>
        <v>249.44512298144161</v>
      </c>
      <c r="J112" s="4">
        <f t="shared" si="5"/>
        <v>255.26415545152315</v>
      </c>
    </row>
    <row r="113" spans="1:10" x14ac:dyDescent="0.3">
      <c r="A113">
        <v>300</v>
      </c>
      <c r="B113" s="4">
        <f t="shared" si="4"/>
        <v>0</v>
      </c>
      <c r="C113" s="4">
        <f t="shared" si="5"/>
        <v>245.97247921263678</v>
      </c>
      <c r="D113" s="4">
        <f t="shared" si="5"/>
        <v>260.87812388004841</v>
      </c>
      <c r="E113" s="4">
        <f t="shared" si="5"/>
        <v>269.06786077996452</v>
      </c>
      <c r="F113" s="4">
        <f t="shared" si="5"/>
        <v>316.13835183637804</v>
      </c>
      <c r="G113" s="4">
        <f t="shared" si="5"/>
        <v>331.78851972453919</v>
      </c>
      <c r="H113" s="4">
        <f t="shared" si="5"/>
        <v>341.39511210876873</v>
      </c>
      <c r="I113" s="4">
        <f t="shared" si="5"/>
        <v>359.90642595033489</v>
      </c>
      <c r="J113" s="4">
        <f t="shared" si="5"/>
        <v>366.84444613490876</v>
      </c>
    </row>
    <row r="114" spans="1:10" x14ac:dyDescent="0.3">
      <c r="A114">
        <v>400</v>
      </c>
      <c r="B114" s="4">
        <f t="shared" si="4"/>
        <v>0</v>
      </c>
      <c r="C114" s="4">
        <f t="shared" si="5"/>
        <v>337.15531340106622</v>
      </c>
      <c r="D114" s="4">
        <f t="shared" si="5"/>
        <v>354.64097406608249</v>
      </c>
      <c r="E114" s="4">
        <f t="shared" si="5"/>
        <v>364.20742523536882</v>
      </c>
      <c r="F114" s="4">
        <f t="shared" si="5"/>
        <v>418.69688017117841</v>
      </c>
      <c r="G114" s="4">
        <f t="shared" si="5"/>
        <v>436.64898505457739</v>
      </c>
      <c r="H114" s="4">
        <f t="shared" si="5"/>
        <v>447.63246783080842</v>
      </c>
      <c r="I114" s="4">
        <f t="shared" si="5"/>
        <v>468.7244983740365</v>
      </c>
      <c r="J114" s="4">
        <f t="shared" si="5"/>
        <v>476.60642674046335</v>
      </c>
    </row>
    <row r="115" spans="1:10" x14ac:dyDescent="0.3">
      <c r="A115">
        <v>500</v>
      </c>
      <c r="B115" s="4">
        <f t="shared" si="4"/>
        <v>0</v>
      </c>
      <c r="C115" s="4">
        <f t="shared" si="5"/>
        <v>429.38754277457969</v>
      </c>
      <c r="D115" s="4">
        <f t="shared" si="5"/>
        <v>449.14675637272904</v>
      </c>
      <c r="E115" s="4">
        <f t="shared" si="5"/>
        <v>459.92611991720008</v>
      </c>
      <c r="F115" s="4">
        <f t="shared" si="5"/>
        <v>520.95046956463716</v>
      </c>
      <c r="G115" s="4">
        <f t="shared" si="5"/>
        <v>540.93030820981676</v>
      </c>
      <c r="H115" s="4">
        <f t="shared" si="5"/>
        <v>553.12680893425693</v>
      </c>
      <c r="I115" s="4">
        <f t="shared" si="5"/>
        <v>576.49281251165451</v>
      </c>
      <c r="J115" s="4">
        <f t="shared" si="5"/>
        <v>585.20661682489879</v>
      </c>
    </row>
    <row r="116" spans="1:10" x14ac:dyDescent="0.3">
      <c r="A116">
        <v>1000</v>
      </c>
      <c r="B116" s="4">
        <f t="shared" si="4"/>
        <v>0</v>
      </c>
      <c r="C116" s="4">
        <f t="shared" si="5"/>
        <v>898.91244692961322</v>
      </c>
      <c r="D116" s="4">
        <f t="shared" si="5"/>
        <v>927.59436302097902</v>
      </c>
      <c r="E116" s="4">
        <f t="shared" si="5"/>
        <v>943.13256234289202</v>
      </c>
      <c r="F116" s="4">
        <f t="shared" si="5"/>
        <v>1029.789814088861</v>
      </c>
      <c r="G116" s="4">
        <f t="shared" si="5"/>
        <v>1057.723901381614</v>
      </c>
      <c r="H116" s="4">
        <f t="shared" si="5"/>
        <v>1074.6794488034409</v>
      </c>
      <c r="I116" s="4">
        <f t="shared" si="5"/>
        <v>1106.9689943522174</v>
      </c>
      <c r="J116" s="4">
        <f t="shared" si="5"/>
        <v>1118.9480663231916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Foglio2</vt:lpstr>
      <vt:lpstr>Foglio3</vt:lpstr>
      <vt:lpstr>Foglio4</vt:lpstr>
      <vt:lpstr>Foglio7</vt:lpstr>
      <vt:lpstr>t-student</vt:lpstr>
      <vt:lpstr>Chi2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2021-05-18T13:07:15Z</dcterms:created>
  <dcterms:modified xsi:type="dcterms:W3CDTF">2021-05-18T14:06:53Z</dcterms:modified>
</cp:coreProperties>
</file>