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6060" tabRatio="500" activeTab="4"/>
  </bookViews>
  <sheets>
    <sheet name="Es. 1" sheetId="1" r:id="rId1"/>
    <sheet name="Es. 2" sheetId="2" r:id="rId2"/>
    <sheet name="Es. 3" sheetId="3" r:id="rId3"/>
    <sheet name="Es. 4" sheetId="4" r:id="rId4"/>
    <sheet name="Es. 5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5" l="1"/>
  <c r="B35" i="5"/>
  <c r="B33" i="5"/>
  <c r="B31" i="5"/>
  <c r="D29" i="5"/>
  <c r="D27" i="5"/>
  <c r="B29" i="5"/>
  <c r="B27" i="5"/>
  <c r="D25" i="5"/>
  <c r="D23" i="5"/>
  <c r="B25" i="5"/>
  <c r="B23" i="5"/>
  <c r="D21" i="5"/>
  <c r="D19" i="5"/>
  <c r="B21" i="5"/>
  <c r="B19" i="5"/>
  <c r="G28" i="5"/>
  <c r="G20" i="5"/>
  <c r="D36" i="5"/>
  <c r="D40" i="5"/>
  <c r="G24" i="5"/>
  <c r="D32" i="5"/>
  <c r="B40" i="5"/>
  <c r="C10" i="5"/>
  <c r="G17" i="5"/>
  <c r="B10" i="5"/>
  <c r="B17" i="5"/>
  <c r="D3" i="5"/>
  <c r="D4" i="5"/>
  <c r="D5" i="5"/>
  <c r="D6" i="5"/>
  <c r="D7" i="5"/>
  <c r="D8" i="5"/>
  <c r="D9" i="5"/>
  <c r="D10" i="5"/>
  <c r="G16" i="5"/>
  <c r="E16" i="5"/>
  <c r="E3" i="5"/>
  <c r="E4" i="5"/>
  <c r="E5" i="5"/>
  <c r="E6" i="5"/>
  <c r="E7" i="5"/>
  <c r="E8" i="5"/>
  <c r="E9" i="5"/>
  <c r="E10" i="5"/>
  <c r="B16" i="5"/>
  <c r="G30" i="4"/>
  <c r="B37" i="4"/>
  <c r="G22" i="4"/>
  <c r="B39" i="4"/>
  <c r="D38" i="4"/>
  <c r="D42" i="4"/>
  <c r="G26" i="4"/>
  <c r="B33" i="4"/>
  <c r="B35" i="4"/>
  <c r="D34" i="4"/>
  <c r="B42" i="4"/>
  <c r="B12" i="4"/>
  <c r="E18" i="4"/>
  <c r="C12" i="4"/>
  <c r="G19" i="4"/>
  <c r="D3" i="4"/>
  <c r="D4" i="4"/>
  <c r="D5" i="4"/>
  <c r="D6" i="4"/>
  <c r="D7" i="4"/>
  <c r="D8" i="4"/>
  <c r="D9" i="4"/>
  <c r="D10" i="4"/>
  <c r="D11" i="4"/>
  <c r="D12" i="4"/>
  <c r="G18" i="4"/>
  <c r="B19" i="4"/>
  <c r="E3" i="4"/>
  <c r="E4" i="4"/>
  <c r="E5" i="4"/>
  <c r="E6" i="4"/>
  <c r="E7" i="4"/>
  <c r="E8" i="4"/>
  <c r="E9" i="4"/>
  <c r="E10" i="4"/>
  <c r="E11" i="4"/>
  <c r="E12" i="4"/>
  <c r="B18" i="4"/>
  <c r="B32" i="3"/>
  <c r="B27" i="3"/>
  <c r="B20" i="3"/>
  <c r="B22" i="3"/>
  <c r="C13" i="3"/>
  <c r="D10" i="3"/>
  <c r="E10" i="3"/>
  <c r="D11" i="3"/>
  <c r="E11" i="3"/>
  <c r="D5" i="3"/>
  <c r="E5" i="3"/>
  <c r="D8" i="3"/>
  <c r="E8" i="3"/>
  <c r="D9" i="3"/>
  <c r="E9" i="3"/>
  <c r="D6" i="3"/>
  <c r="E6" i="3"/>
  <c r="D7" i="3"/>
  <c r="E7" i="3"/>
  <c r="D12" i="3"/>
  <c r="E12" i="3"/>
  <c r="D4" i="3"/>
  <c r="E4" i="3"/>
  <c r="E13" i="3"/>
  <c r="E16" i="3"/>
  <c r="E17" i="3"/>
  <c r="B32" i="2"/>
  <c r="B27" i="2"/>
  <c r="B20" i="2"/>
  <c r="B22" i="2"/>
  <c r="C1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E13" i="2"/>
  <c r="E16" i="2"/>
  <c r="E17" i="2"/>
  <c r="E40" i="1"/>
  <c r="E43" i="1"/>
  <c r="E44" i="1"/>
  <c r="E35" i="1"/>
  <c r="E36" i="1"/>
  <c r="E37" i="1"/>
  <c r="E38" i="1"/>
  <c r="E39" i="1"/>
  <c r="E34" i="1"/>
  <c r="D35" i="1"/>
  <c r="D36" i="1"/>
  <c r="D37" i="1"/>
  <c r="D38" i="1"/>
  <c r="D39" i="1"/>
  <c r="D34" i="1"/>
  <c r="D10" i="1"/>
  <c r="D19" i="1"/>
  <c r="E19" i="1"/>
  <c r="D20" i="1"/>
  <c r="E20" i="1"/>
  <c r="D21" i="1"/>
  <c r="E21" i="1"/>
  <c r="D22" i="1"/>
  <c r="E22" i="1"/>
  <c r="D23" i="1"/>
  <c r="E23" i="1"/>
  <c r="D24" i="1"/>
  <c r="E24" i="1"/>
  <c r="E25" i="1"/>
  <c r="E28" i="1"/>
  <c r="E29" i="1"/>
  <c r="C25" i="1"/>
  <c r="C10" i="1"/>
  <c r="D4" i="1"/>
  <c r="E4" i="1"/>
  <c r="D5" i="1"/>
  <c r="E5" i="1"/>
  <c r="D6" i="1"/>
  <c r="E6" i="1"/>
  <c r="D7" i="1"/>
  <c r="E7" i="1"/>
  <c r="D8" i="1"/>
  <c r="E8" i="1"/>
  <c r="D9" i="1"/>
  <c r="E9" i="1"/>
  <c r="E10" i="1"/>
  <c r="E13" i="1"/>
  <c r="E14" i="1"/>
</calcChain>
</file>

<file path=xl/sharedStrings.xml><?xml version="1.0" encoding="utf-8"?>
<sst xmlns="http://schemas.openxmlformats.org/spreadsheetml/2006/main" count="196" uniqueCount="69">
  <si>
    <t>scarto quadr.</t>
  </si>
  <si>
    <t>varianza</t>
  </si>
  <si>
    <t>dev. standard</t>
  </si>
  <si>
    <t>SQUADRA A</t>
  </si>
  <si>
    <t>SQUADRA B</t>
  </si>
  <si>
    <t>SQUADRA C</t>
  </si>
  <si>
    <t>COLLETTIVO DI 9 IMPRESE</t>
  </si>
  <si>
    <t>BOX PLOT</t>
  </si>
  <si>
    <t>QUARTILI</t>
  </si>
  <si>
    <t>n =</t>
  </si>
  <si>
    <t>p =</t>
  </si>
  <si>
    <t>k =</t>
  </si>
  <si>
    <r>
      <t>Q</t>
    </r>
    <r>
      <rPr>
        <vertAlign val="subscript"/>
        <sz val="12"/>
        <color theme="1"/>
        <rFont val="Calibri"/>
        <scheme val="minor"/>
      </rPr>
      <t>1</t>
    </r>
    <r>
      <rPr>
        <sz val="12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</si>
  <si>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2"/>
        <color theme="1"/>
        <rFont val="Calibri"/>
        <scheme val="minor"/>
      </rPr>
      <t>2</t>
    </r>
    <r>
      <rPr>
        <sz val="12"/>
        <color theme="1"/>
        <rFont val="Calibri"/>
        <family val="2"/>
        <scheme val="minor"/>
      </rPr>
      <t xml:space="preserve"> =</t>
    </r>
  </si>
  <si>
    <t>DIPENDENTI AZIENDALI</t>
  </si>
  <si>
    <r>
      <t>x</t>
    </r>
    <r>
      <rPr>
        <b/>
        <vertAlign val="subscript"/>
        <sz val="12"/>
        <color theme="1"/>
        <rFont val="Calibri"/>
        <scheme val="minor"/>
      </rPr>
      <t>i</t>
    </r>
  </si>
  <si>
    <r>
      <t>y</t>
    </r>
    <r>
      <rPr>
        <b/>
        <vertAlign val="subscript"/>
        <sz val="12"/>
        <color theme="1"/>
        <rFont val="Calibri"/>
        <scheme val="minor"/>
      </rPr>
      <t>i</t>
    </r>
  </si>
  <si>
    <r>
      <t>x</t>
    </r>
    <r>
      <rPr>
        <b/>
        <vertAlign val="subscript"/>
        <sz val="12"/>
        <color theme="1"/>
        <rFont val="Calibri"/>
        <scheme val="minor"/>
      </rPr>
      <t>i</t>
    </r>
    <r>
      <rPr>
        <b/>
        <sz val="12"/>
        <color theme="1"/>
        <rFont val="Calibri"/>
        <family val="2"/>
        <scheme val="minor"/>
      </rPr>
      <t>y</t>
    </r>
    <r>
      <rPr>
        <b/>
        <vertAlign val="subscript"/>
        <sz val="12"/>
        <color theme="1"/>
        <rFont val="Calibri"/>
        <scheme val="minor"/>
      </rPr>
      <t>i</t>
    </r>
  </si>
  <si>
    <r>
      <t>x</t>
    </r>
    <r>
      <rPr>
        <b/>
        <vertAlign val="subscript"/>
        <sz val="12"/>
        <color theme="1"/>
        <rFont val="Calibri"/>
        <scheme val="minor"/>
      </rPr>
      <t>i</t>
    </r>
    <r>
      <rPr>
        <b/>
        <vertAlign val="superscript"/>
        <sz val="12"/>
        <color theme="1"/>
        <rFont val="Calibri"/>
        <scheme val="minor"/>
      </rPr>
      <t>2</t>
    </r>
  </si>
  <si>
    <t>A*</t>
  </si>
  <si>
    <t>+</t>
  </si>
  <si>
    <t>B*</t>
  </si>
  <si>
    <t>=</t>
  </si>
  <si>
    <t>B</t>
  </si>
  <si>
    <t>n*</t>
  </si>
  <si>
    <r>
      <t>Σx</t>
    </r>
    <r>
      <rPr>
        <b/>
        <vertAlign val="subscript"/>
        <sz val="12"/>
        <color theme="1"/>
        <rFont val="Calibri"/>
        <scheme val="minor"/>
      </rPr>
      <t>i</t>
    </r>
    <r>
      <rPr>
        <b/>
        <vertAlign val="superscript"/>
        <sz val="12"/>
        <color theme="1"/>
        <rFont val="Calibri"/>
        <scheme val="minor"/>
      </rPr>
      <t>2</t>
    </r>
  </si>
  <si>
    <r>
      <t>Σx</t>
    </r>
    <r>
      <rPr>
        <b/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/>
    </r>
  </si>
  <si>
    <r>
      <t>Σx</t>
    </r>
    <r>
      <rPr>
        <b/>
        <vertAlign val="subscript"/>
        <sz val="12"/>
        <color theme="1"/>
        <rFont val="Calibri"/>
        <scheme val="minor"/>
      </rPr>
      <t>i</t>
    </r>
  </si>
  <si>
    <r>
      <t>Σx</t>
    </r>
    <r>
      <rPr>
        <b/>
        <vertAlign val="subscript"/>
        <sz val="12"/>
        <color theme="1"/>
        <rFont val="Calibri"/>
        <scheme val="minor"/>
      </rPr>
      <t>i</t>
    </r>
    <r>
      <rPr>
        <b/>
        <sz val="12"/>
        <color theme="1"/>
        <rFont val="Calibri"/>
        <family val="2"/>
        <scheme val="minor"/>
      </rPr>
      <t>y</t>
    </r>
    <r>
      <rPr>
        <b/>
        <vertAlign val="subscript"/>
        <sz val="12"/>
        <color theme="1"/>
        <rFont val="Calibri"/>
        <scheme val="minor"/>
      </rPr>
      <t>i</t>
    </r>
  </si>
  <si>
    <r>
      <t>Σy</t>
    </r>
    <r>
      <rPr>
        <b/>
        <vertAlign val="subscript"/>
        <sz val="12"/>
        <color theme="1"/>
        <rFont val="Calibri"/>
        <scheme val="minor"/>
      </rPr>
      <t>i</t>
    </r>
  </si>
  <si>
    <t>* B</t>
  </si>
  <si>
    <t>D =</t>
  </si>
  <si>
    <r>
      <t>D</t>
    </r>
    <r>
      <rPr>
        <b/>
        <vertAlign val="subscript"/>
        <sz val="12"/>
        <color theme="1"/>
        <rFont val="Calibri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=</t>
    </r>
  </si>
  <si>
    <r>
      <t>D</t>
    </r>
    <r>
      <rPr>
        <b/>
        <vertAlign val="subscript"/>
        <sz val="12"/>
        <color theme="1"/>
        <rFont val="Calibri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 =</t>
    </r>
  </si>
  <si>
    <t>A =</t>
  </si>
  <si>
    <t>B =</t>
  </si>
  <si>
    <t>y =</t>
  </si>
  <si>
    <t>x +</t>
  </si>
  <si>
    <t>A</t>
  </si>
  <si>
    <r>
      <t>x</t>
    </r>
    <r>
      <rPr>
        <vertAlign val="subscript"/>
        <sz val="12"/>
        <color theme="1"/>
        <rFont val="Calibri"/>
        <scheme val="minor"/>
      </rPr>
      <t>1</t>
    </r>
  </si>
  <si>
    <r>
      <t>x</t>
    </r>
    <r>
      <rPr>
        <vertAlign val="subscript"/>
        <sz val="12"/>
        <color theme="1"/>
        <rFont val="Calibri"/>
        <scheme val="minor"/>
      </rPr>
      <t>2</t>
    </r>
  </si>
  <si>
    <r>
      <t>x</t>
    </r>
    <r>
      <rPr>
        <vertAlign val="subscript"/>
        <sz val="12"/>
        <color theme="1"/>
        <rFont val="Calibri"/>
        <scheme val="minor"/>
      </rPr>
      <t>3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</si>
  <si>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theme="1"/>
        <rFont val="Calibri"/>
        <scheme val="minor"/>
      </rPr>
      <t>4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</si>
  <si>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theme="1"/>
        <rFont val="Calibri"/>
        <scheme val="minor"/>
      </rPr>
      <t>5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</si>
  <si>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theme="1"/>
        <rFont val="Calibri"/>
        <scheme val="minor"/>
      </rPr>
      <t>6</t>
    </r>
    <r>
      <rPr>
        <sz val="12"/>
        <color theme="1"/>
        <rFont val="Calibri"/>
        <family val="2"/>
        <scheme val="minor"/>
      </rPr>
      <t/>
    </r>
  </si>
  <si>
    <r>
      <t>σ</t>
    </r>
    <r>
      <rPr>
        <sz val="12"/>
        <color theme="1"/>
        <rFont val="Calibri"/>
        <family val="2"/>
        <scheme val="minor"/>
      </rPr>
      <t/>
    </r>
  </si>
  <si>
    <r>
      <t>σ</t>
    </r>
    <r>
      <rPr>
        <b/>
        <vertAlign val="superscript"/>
        <sz val="12"/>
        <color theme="1"/>
        <rFont val="Calibri"/>
        <scheme val="minor"/>
      </rPr>
      <t>2</t>
    </r>
  </si>
  <si>
    <t>scarto sempl.</t>
  </si>
  <si>
    <t>==&gt; 3</t>
  </si>
  <si>
    <t>==&gt; 5</t>
  </si>
  <si>
    <t>==&gt; 7</t>
  </si>
  <si>
    <r>
      <t>Q</t>
    </r>
    <r>
      <rPr>
        <b/>
        <vertAlign val="subscript"/>
        <sz val="12"/>
        <color theme="1"/>
        <rFont val="Calibri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</t>
    </r>
  </si>
  <si>
    <r>
      <t>Q</t>
    </r>
    <r>
      <rPr>
        <b/>
        <vertAlign val="subscript"/>
        <sz val="12"/>
        <color theme="1"/>
        <rFont val="Calibri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</t>
    </r>
  </si>
  <si>
    <r>
      <t>σ</t>
    </r>
    <r>
      <rPr>
        <b/>
        <vertAlign val="superscript"/>
        <sz val="12"/>
        <color rgb="FF000000"/>
        <rFont val="Calibri"/>
        <scheme val="minor"/>
      </rPr>
      <t>2</t>
    </r>
  </si>
  <si>
    <t>σ</t>
  </si>
  <si>
    <r>
      <t>x</t>
    </r>
    <r>
      <rPr>
        <vertAlign val="subscript"/>
        <sz val="12"/>
        <color theme="1"/>
        <rFont val="Calibri"/>
        <scheme val="minor"/>
      </rPr>
      <t>7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</si>
  <si>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theme="1"/>
        <rFont val="Calibri"/>
        <scheme val="minor"/>
      </rPr>
      <t>8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</si>
  <si>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theme="1"/>
        <rFont val="Calibri"/>
        <scheme val="minor"/>
      </rPr>
      <t>9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</si>
  <si>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rgb="FF000000"/>
        <rFont val="Calibri"/>
        <scheme val="minor"/>
      </rPr>
      <t>1</t>
    </r>
  </si>
  <si>
    <r>
      <t>x</t>
    </r>
    <r>
      <rPr>
        <vertAlign val="subscript"/>
        <sz val="12"/>
        <color rgb="FF000000"/>
        <rFont val="Calibri"/>
        <scheme val="minor"/>
      </rPr>
      <t>2</t>
    </r>
  </si>
  <si>
    <r>
      <t>x</t>
    </r>
    <r>
      <rPr>
        <vertAlign val="subscript"/>
        <sz val="12"/>
        <color rgb="FF000000"/>
        <rFont val="Calibri"/>
        <scheme val="minor"/>
      </rPr>
      <t>3</t>
    </r>
  </si>
  <si>
    <r>
      <t>x</t>
    </r>
    <r>
      <rPr>
        <vertAlign val="subscript"/>
        <sz val="12"/>
        <color rgb="FF000000"/>
        <rFont val="Calibri"/>
        <scheme val="minor"/>
      </rPr>
      <t>4</t>
    </r>
  </si>
  <si>
    <r>
      <t>x</t>
    </r>
    <r>
      <rPr>
        <vertAlign val="subscript"/>
        <sz val="12"/>
        <color rgb="FF000000"/>
        <rFont val="Calibri"/>
        <scheme val="minor"/>
      </rPr>
      <t>5</t>
    </r>
  </si>
  <si>
    <r>
      <t>x</t>
    </r>
    <r>
      <rPr>
        <vertAlign val="subscript"/>
        <sz val="12"/>
        <color rgb="FF000000"/>
        <rFont val="Calibri"/>
        <scheme val="minor"/>
      </rPr>
      <t>6</t>
    </r>
  </si>
  <si>
    <r>
      <t>x</t>
    </r>
    <r>
      <rPr>
        <vertAlign val="subscript"/>
        <sz val="12"/>
        <color rgb="FF000000"/>
        <rFont val="Calibri"/>
        <scheme val="minor"/>
      </rPr>
      <t>7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</si>
  <si>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rgb="FF000000"/>
        <rFont val="Calibri"/>
        <scheme val="minor"/>
      </rPr>
      <t>8</t>
    </r>
    <r>
      <rPr>
        <sz val="12"/>
        <color theme="1"/>
        <rFont val="Calibri"/>
        <family val="2"/>
        <scheme val="minor"/>
      </rPr>
      <t/>
    </r>
  </si>
  <si>
    <r>
      <t>x</t>
    </r>
    <r>
      <rPr>
        <vertAlign val="subscript"/>
        <sz val="12"/>
        <color rgb="FF000000"/>
        <rFont val="Calibri"/>
        <scheme val="minor"/>
      </rPr>
      <t>9</t>
    </r>
    <r>
      <rPr>
        <sz val="12"/>
        <color theme="1"/>
        <rFont val="Calibri"/>
        <family val="2"/>
        <scheme val="minor"/>
      </rPr>
      <t/>
    </r>
  </si>
  <si>
    <t>REGRESSIONE LINEARE - ES. 1</t>
  </si>
  <si>
    <t>REGRESSIONE LINEARE - ES.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</si>
</sst>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#,##0.0"/>
    <numFmt numFmtId="167" formatCode="0.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bscript"/>
      <sz val="12"/>
      <color theme="1"/>
      <name val="Calibri"/>
      <scheme val="minor"/>
    </font>
    <font>
      <b/>
      <vertAlign val="subscript"/>
      <sz val="12"/>
      <color theme="1"/>
      <name val="Calibri"/>
      <scheme val="minor"/>
    </font>
    <font>
      <b/>
      <vertAlign val="superscript"/>
      <sz val="12"/>
      <color theme="1"/>
      <name val="Calibri"/>
      <scheme val="minor"/>
    </font>
    <font>
      <b/>
      <vertAlign val="superscript"/>
      <sz val="12"/>
      <color rgb="FF000000"/>
      <name val="Calibri"/>
      <scheme val="minor"/>
    </font>
    <font>
      <vertAlign val="subscript"/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quotePrefix="1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7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retta</a:t>
            </a:r>
            <a:r>
              <a:rPr lang="it-IT" baseline="0"/>
              <a:t> di regressione</a:t>
            </a:r>
            <a:endParaRPr lang="it-IT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'Es. 4'!$C$2</c:f>
              <c:strCache>
                <c:ptCount val="1"/>
                <c:pt idx="0">
                  <c:v>yi</c:v>
                </c:pt>
              </c:strCache>
            </c:strRef>
          </c:tx>
          <c:spPr>
            <a:ln w="47625">
              <a:noFill/>
            </a:ln>
          </c:spPr>
          <c:xVal>
            <c:numRef>
              <c:f>'Es. 4'!$B$3:$B$11</c:f>
              <c:numCache>
                <c:formatCode>#,##0</c:formatCode>
                <c:ptCount val="9"/>
                <c:pt idx="0">
                  <c:v>0.0</c:v>
                </c:pt>
                <c:pt idx="1">
                  <c:v>30.0</c:v>
                </c:pt>
                <c:pt idx="2">
                  <c:v>60.0</c:v>
                </c:pt>
                <c:pt idx="3">
                  <c:v>90.0</c:v>
                </c:pt>
                <c:pt idx="4">
                  <c:v>120.0</c:v>
                </c:pt>
                <c:pt idx="5">
                  <c:v>150.0</c:v>
                </c:pt>
                <c:pt idx="6">
                  <c:v>180.0</c:v>
                </c:pt>
                <c:pt idx="7">
                  <c:v>210.0</c:v>
                </c:pt>
                <c:pt idx="8">
                  <c:v>240.0</c:v>
                </c:pt>
              </c:numCache>
            </c:numRef>
          </c:xVal>
          <c:yVal>
            <c:numRef>
              <c:f>'Es. 4'!$C$3:$C$11</c:f>
              <c:numCache>
                <c:formatCode>#,##0</c:formatCode>
                <c:ptCount val="9"/>
                <c:pt idx="0">
                  <c:v>61.0</c:v>
                </c:pt>
                <c:pt idx="1">
                  <c:v>77.0</c:v>
                </c:pt>
                <c:pt idx="2">
                  <c:v>85.0</c:v>
                </c:pt>
                <c:pt idx="3">
                  <c:v>95.0</c:v>
                </c:pt>
                <c:pt idx="4">
                  <c:v>111.0</c:v>
                </c:pt>
                <c:pt idx="5">
                  <c:v>125.0</c:v>
                </c:pt>
                <c:pt idx="6">
                  <c:v>140.0</c:v>
                </c:pt>
                <c:pt idx="7">
                  <c:v>151.0</c:v>
                </c:pt>
                <c:pt idx="8">
                  <c:v>167.0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5711336"/>
        <c:axId val="-2115708744"/>
      </c:scatterChart>
      <c:valAx>
        <c:axId val="-21157113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-2115708744"/>
        <c:crosses val="autoZero"/>
        <c:crossBetween val="midCat"/>
      </c:valAx>
      <c:valAx>
        <c:axId val="-2115708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21157113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retta</a:t>
            </a:r>
            <a:r>
              <a:rPr lang="it-IT" baseline="0"/>
              <a:t> di regressione</a:t>
            </a:r>
            <a:endParaRPr lang="it-IT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'Es. 5'!$C$2</c:f>
              <c:strCache>
                <c:ptCount val="1"/>
                <c:pt idx="0">
                  <c:v>yi</c:v>
                </c:pt>
              </c:strCache>
            </c:strRef>
          </c:tx>
          <c:spPr>
            <a:ln w="47625">
              <a:noFill/>
            </a:ln>
          </c:spPr>
          <c:xVal>
            <c:numRef>
              <c:f>'Es. 5'!$B$3:$B$9</c:f>
              <c:numCache>
                <c:formatCode>#,##0.0</c:formatCode>
                <c:ptCount val="7"/>
                <c:pt idx="0">
                  <c:v>9.5</c:v>
                </c:pt>
                <c:pt idx="1">
                  <c:v>11.0</c:v>
                </c:pt>
                <c:pt idx="2">
                  <c:v>13.5</c:v>
                </c:pt>
                <c:pt idx="3">
                  <c:v>15.5</c:v>
                </c:pt>
                <c:pt idx="4">
                  <c:v>17.5</c:v>
                </c:pt>
                <c:pt idx="5">
                  <c:v>19.5</c:v>
                </c:pt>
                <c:pt idx="6">
                  <c:v>20.5</c:v>
                </c:pt>
              </c:numCache>
            </c:numRef>
          </c:xVal>
          <c:yVal>
            <c:numRef>
              <c:f>'Es. 5'!$C$3:$C$9</c:f>
              <c:numCache>
                <c:formatCode>#,##0.0</c:formatCode>
                <c:ptCount val="7"/>
                <c:pt idx="0">
                  <c:v>40.0</c:v>
                </c:pt>
                <c:pt idx="1">
                  <c:v>41.2</c:v>
                </c:pt>
                <c:pt idx="2">
                  <c:v>42.3</c:v>
                </c:pt>
                <c:pt idx="3">
                  <c:v>42.8</c:v>
                </c:pt>
                <c:pt idx="4">
                  <c:v>43.8</c:v>
                </c:pt>
                <c:pt idx="5">
                  <c:v>43.6</c:v>
                </c:pt>
                <c:pt idx="6">
                  <c:v>46.5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103896"/>
        <c:axId val="-2144112872"/>
      </c:scatterChart>
      <c:valAx>
        <c:axId val="-2144103896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crossAx val="-2144112872"/>
        <c:crosses val="autoZero"/>
        <c:crossBetween val="midCat"/>
      </c:valAx>
      <c:valAx>
        <c:axId val="-2144112872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-2144103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6350</xdr:rowOff>
    </xdr:from>
    <xdr:to>
      <xdr:col>0</xdr:col>
      <xdr:colOff>190500</xdr:colOff>
      <xdr:row>16</xdr:row>
      <xdr:rowOff>0</xdr:rowOff>
    </xdr:to>
    <xdr:sp macro="" textlink="">
      <xdr:nvSpPr>
        <xdr:cNvPr id="2" name="Parentesi graffa aperta 1"/>
        <xdr:cNvSpPr/>
      </xdr:nvSpPr>
      <xdr:spPr>
        <a:xfrm>
          <a:off x="25400" y="2698750"/>
          <a:ext cx="165100" cy="55245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0</xdr:col>
      <xdr:colOff>25400</xdr:colOff>
      <xdr:row>17</xdr:row>
      <xdr:rowOff>0</xdr:rowOff>
    </xdr:from>
    <xdr:to>
      <xdr:col>0</xdr:col>
      <xdr:colOff>184150</xdr:colOff>
      <xdr:row>19</xdr:row>
      <xdr:rowOff>0</xdr:rowOff>
    </xdr:to>
    <xdr:sp macro="" textlink="">
      <xdr:nvSpPr>
        <xdr:cNvPr id="4" name="Parentesi graffa aperta 3"/>
        <xdr:cNvSpPr/>
      </xdr:nvSpPr>
      <xdr:spPr>
        <a:xfrm>
          <a:off x="25400" y="3530600"/>
          <a:ext cx="158750" cy="55880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</xdr:col>
      <xdr:colOff>133350</xdr:colOff>
      <xdr:row>33</xdr:row>
      <xdr:rowOff>95250</xdr:rowOff>
    </xdr:from>
    <xdr:to>
      <xdr:col>1</xdr:col>
      <xdr:colOff>666750</xdr:colOff>
      <xdr:row>33</xdr:row>
      <xdr:rowOff>101600</xdr:rowOff>
    </xdr:to>
    <xdr:cxnSp macro="">
      <xdr:nvCxnSpPr>
        <xdr:cNvPr id="5" name="Connettore 1 4"/>
        <xdr:cNvCxnSpPr/>
      </xdr:nvCxnSpPr>
      <xdr:spPr>
        <a:xfrm flipV="1">
          <a:off x="742950" y="6902450"/>
          <a:ext cx="533400" cy="6350"/>
        </a:xfrm>
        <a:prstGeom prst="line">
          <a:avLst/>
        </a:prstGeom>
        <a:ln w="12700" cmpd="sng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37</xdr:row>
      <xdr:rowOff>120650</xdr:rowOff>
    </xdr:from>
    <xdr:to>
      <xdr:col>1</xdr:col>
      <xdr:colOff>730250</xdr:colOff>
      <xdr:row>37</xdr:row>
      <xdr:rowOff>120650</xdr:rowOff>
    </xdr:to>
    <xdr:cxnSp macro="">
      <xdr:nvCxnSpPr>
        <xdr:cNvPr id="9" name="Connettore 1 8"/>
        <xdr:cNvCxnSpPr/>
      </xdr:nvCxnSpPr>
      <xdr:spPr>
        <a:xfrm>
          <a:off x="622300" y="7689850"/>
          <a:ext cx="717550" cy="0"/>
        </a:xfrm>
        <a:prstGeom prst="line">
          <a:avLst/>
        </a:prstGeom>
        <a:ln w="12700" cmpd="sng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31</xdr:row>
      <xdr:rowOff>19050</xdr:rowOff>
    </xdr:from>
    <xdr:to>
      <xdr:col>11</xdr:col>
      <xdr:colOff>508000</xdr:colOff>
      <xdr:row>45</xdr:row>
      <xdr:rowOff>95250</xdr:rowOff>
    </xdr:to>
    <xdr:graphicFrame macro="">
      <xdr:nvGraphicFramePr>
        <xdr:cNvPr id="13" name="Gra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431800</xdr:colOff>
      <xdr:row>34</xdr:row>
      <xdr:rowOff>184150</xdr:rowOff>
    </xdr:from>
    <xdr:to>
      <xdr:col>10</xdr:col>
      <xdr:colOff>336550</xdr:colOff>
      <xdr:row>40</xdr:row>
      <xdr:rowOff>107950</xdr:rowOff>
    </xdr:to>
    <xdr:cxnSp macro="">
      <xdr:nvCxnSpPr>
        <xdr:cNvPr id="15" name="Connettore 1 14"/>
        <xdr:cNvCxnSpPr/>
      </xdr:nvCxnSpPr>
      <xdr:spPr>
        <a:xfrm flipV="1">
          <a:off x="3632200" y="7181850"/>
          <a:ext cx="3168650" cy="1066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12</xdr:row>
      <xdr:rowOff>6350</xdr:rowOff>
    </xdr:from>
    <xdr:to>
      <xdr:col>0</xdr:col>
      <xdr:colOff>190500</xdr:colOff>
      <xdr:row>14</xdr:row>
      <xdr:rowOff>0</xdr:rowOff>
    </xdr:to>
    <xdr:sp macro="" textlink="">
      <xdr:nvSpPr>
        <xdr:cNvPr id="2" name="Parentesi graffa aperta 1"/>
        <xdr:cNvSpPr/>
      </xdr:nvSpPr>
      <xdr:spPr>
        <a:xfrm>
          <a:off x="25400" y="2508250"/>
          <a:ext cx="165100" cy="55245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0</xdr:col>
      <xdr:colOff>25400</xdr:colOff>
      <xdr:row>15</xdr:row>
      <xdr:rowOff>0</xdr:rowOff>
    </xdr:from>
    <xdr:to>
      <xdr:col>0</xdr:col>
      <xdr:colOff>184150</xdr:colOff>
      <xdr:row>17</xdr:row>
      <xdr:rowOff>0</xdr:rowOff>
    </xdr:to>
    <xdr:sp macro="" textlink="">
      <xdr:nvSpPr>
        <xdr:cNvPr id="3" name="Parentesi graffa aperta 2"/>
        <xdr:cNvSpPr/>
      </xdr:nvSpPr>
      <xdr:spPr>
        <a:xfrm>
          <a:off x="25400" y="3340100"/>
          <a:ext cx="158750" cy="558800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</xdr:col>
      <xdr:colOff>133350</xdr:colOff>
      <xdr:row>31</xdr:row>
      <xdr:rowOff>95250</xdr:rowOff>
    </xdr:from>
    <xdr:to>
      <xdr:col>1</xdr:col>
      <xdr:colOff>666750</xdr:colOff>
      <xdr:row>31</xdr:row>
      <xdr:rowOff>101600</xdr:rowOff>
    </xdr:to>
    <xdr:cxnSp macro="">
      <xdr:nvCxnSpPr>
        <xdr:cNvPr id="4" name="Connettore 1 3"/>
        <xdr:cNvCxnSpPr/>
      </xdr:nvCxnSpPr>
      <xdr:spPr>
        <a:xfrm flipV="1">
          <a:off x="742950" y="6711950"/>
          <a:ext cx="533400" cy="6350"/>
        </a:xfrm>
        <a:prstGeom prst="line">
          <a:avLst/>
        </a:prstGeom>
        <a:ln w="12700" cmpd="sng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35</xdr:row>
      <xdr:rowOff>120650</xdr:rowOff>
    </xdr:from>
    <xdr:to>
      <xdr:col>1</xdr:col>
      <xdr:colOff>730250</xdr:colOff>
      <xdr:row>35</xdr:row>
      <xdr:rowOff>120650</xdr:rowOff>
    </xdr:to>
    <xdr:cxnSp macro="">
      <xdr:nvCxnSpPr>
        <xdr:cNvPr id="5" name="Connettore 1 4"/>
        <xdr:cNvCxnSpPr/>
      </xdr:nvCxnSpPr>
      <xdr:spPr>
        <a:xfrm>
          <a:off x="622300" y="7499350"/>
          <a:ext cx="717550" cy="0"/>
        </a:xfrm>
        <a:prstGeom prst="line">
          <a:avLst/>
        </a:prstGeom>
        <a:ln w="12700" cmpd="sng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29</xdr:row>
      <xdr:rowOff>19050</xdr:rowOff>
    </xdr:from>
    <xdr:to>
      <xdr:col>11</xdr:col>
      <xdr:colOff>508000</xdr:colOff>
      <xdr:row>43</xdr:row>
      <xdr:rowOff>95250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34</xdr:row>
      <xdr:rowOff>12700</xdr:rowOff>
    </xdr:from>
    <xdr:to>
      <xdr:col>10</xdr:col>
      <xdr:colOff>349250</xdr:colOff>
      <xdr:row>40</xdr:row>
      <xdr:rowOff>114300</xdr:rowOff>
    </xdr:to>
    <xdr:cxnSp macro="">
      <xdr:nvCxnSpPr>
        <xdr:cNvPr id="7" name="Connettore 1 6"/>
        <xdr:cNvCxnSpPr/>
      </xdr:nvCxnSpPr>
      <xdr:spPr>
        <a:xfrm flipV="1">
          <a:off x="5797550" y="6819900"/>
          <a:ext cx="1866900" cy="12446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="200" zoomScaleNormal="200" zoomScalePageLayoutView="200" workbookViewId="0">
      <selection sqref="A1:E1"/>
    </sheetView>
  </sheetViews>
  <sheetFormatPr baseColWidth="10" defaultRowHeight="15" x14ac:dyDescent="0"/>
  <cols>
    <col min="1" max="3" width="10.83203125" style="1"/>
    <col min="4" max="4" width="12.33203125" style="1" bestFit="1" customWidth="1"/>
    <col min="5" max="5" width="12.1640625" style="1" bestFit="1" customWidth="1"/>
    <col min="6" max="16384" width="10.83203125" style="1"/>
  </cols>
  <sheetData>
    <row r="1" spans="1:5" ht="18">
      <c r="A1" s="40" t="s">
        <v>3</v>
      </c>
      <c r="B1" s="40"/>
      <c r="C1" s="40"/>
      <c r="D1" s="40"/>
      <c r="E1" s="40"/>
    </row>
    <row r="3" spans="1:5" ht="17">
      <c r="C3" s="2" t="s">
        <v>15</v>
      </c>
      <c r="D3" s="2" t="s">
        <v>47</v>
      </c>
      <c r="E3" s="2" t="s">
        <v>0</v>
      </c>
    </row>
    <row r="4" spans="1:5" ht="17">
      <c r="A4" s="3">
        <v>1</v>
      </c>
      <c r="B4" s="24" t="s">
        <v>39</v>
      </c>
      <c r="C4" s="3">
        <v>73</v>
      </c>
      <c r="D4" s="1">
        <f>C4-C$10</f>
        <v>-8.5</v>
      </c>
      <c r="E4" s="1">
        <f>D4^2</f>
        <v>72.25</v>
      </c>
    </row>
    <row r="5" spans="1:5" ht="17">
      <c r="A5" s="3">
        <v>2</v>
      </c>
      <c r="B5" s="1" t="s">
        <v>40</v>
      </c>
      <c r="C5" s="3">
        <v>76</v>
      </c>
      <c r="D5" s="1">
        <f t="shared" ref="D5:D9" si="0">C5-C$10</f>
        <v>-5.5</v>
      </c>
      <c r="E5" s="1">
        <f t="shared" ref="E5:E9" si="1">D5^2</f>
        <v>30.25</v>
      </c>
    </row>
    <row r="6" spans="1:5" ht="17">
      <c r="A6" s="3">
        <v>3</v>
      </c>
      <c r="B6" s="1" t="s">
        <v>41</v>
      </c>
      <c r="C6" s="3">
        <v>77</v>
      </c>
      <c r="D6" s="1">
        <f t="shared" si="0"/>
        <v>-4.5</v>
      </c>
      <c r="E6" s="1">
        <f t="shared" si="1"/>
        <v>20.25</v>
      </c>
    </row>
    <row r="7" spans="1:5" ht="17">
      <c r="A7" s="3">
        <v>4</v>
      </c>
      <c r="B7" s="1" t="s">
        <v>42</v>
      </c>
      <c r="C7" s="3">
        <v>85</v>
      </c>
      <c r="D7" s="1">
        <f t="shared" si="0"/>
        <v>3.5</v>
      </c>
      <c r="E7" s="1">
        <f t="shared" si="1"/>
        <v>12.25</v>
      </c>
    </row>
    <row r="8" spans="1:5" ht="17">
      <c r="A8" s="3">
        <v>5</v>
      </c>
      <c r="B8" s="1" t="s">
        <v>43</v>
      </c>
      <c r="C8" s="3">
        <v>88</v>
      </c>
      <c r="D8" s="1">
        <f t="shared" si="0"/>
        <v>6.5</v>
      </c>
      <c r="E8" s="1">
        <f t="shared" si="1"/>
        <v>42.25</v>
      </c>
    </row>
    <row r="9" spans="1:5" ht="17">
      <c r="A9" s="3">
        <v>6</v>
      </c>
      <c r="B9" s="1" t="s">
        <v>44</v>
      </c>
      <c r="C9" s="3">
        <v>90</v>
      </c>
      <c r="D9" s="1">
        <f t="shared" si="0"/>
        <v>8.5</v>
      </c>
      <c r="E9" s="1">
        <f t="shared" si="1"/>
        <v>72.25</v>
      </c>
    </row>
    <row r="10" spans="1:5">
      <c r="C10" s="7">
        <f>AVERAGE(C4:C9)</f>
        <v>81.5</v>
      </c>
      <c r="D10" s="2">
        <f>SUM(D4:D9)</f>
        <v>0</v>
      </c>
      <c r="E10" s="2">
        <f>SUM(E4:E9)</f>
        <v>249.5</v>
      </c>
    </row>
    <row r="13" spans="1:5" ht="16">
      <c r="C13" s="25" t="s">
        <v>1</v>
      </c>
      <c r="D13" s="2" t="s">
        <v>46</v>
      </c>
      <c r="E13" s="2">
        <f>E10/A9</f>
        <v>41.583333333333336</v>
      </c>
    </row>
    <row r="14" spans="1:5">
      <c r="C14" s="25" t="s">
        <v>2</v>
      </c>
      <c r="D14" s="2" t="s">
        <v>45</v>
      </c>
      <c r="E14" s="2">
        <f>SQRT(E13)</f>
        <v>6.4485140407177015</v>
      </c>
    </row>
    <row r="16" spans="1:5" ht="18">
      <c r="A16" s="40" t="s">
        <v>4</v>
      </c>
      <c r="B16" s="40"/>
      <c r="C16" s="40"/>
      <c r="D16" s="40"/>
      <c r="E16" s="40"/>
    </row>
    <row r="18" spans="1:5" ht="17">
      <c r="C18" s="2" t="s">
        <v>15</v>
      </c>
      <c r="D18" s="2" t="s">
        <v>47</v>
      </c>
      <c r="E18" s="2" t="s">
        <v>0</v>
      </c>
    </row>
    <row r="19" spans="1:5" ht="17">
      <c r="A19" s="3">
        <v>1</v>
      </c>
      <c r="B19" s="24" t="s">
        <v>39</v>
      </c>
      <c r="C19" s="3">
        <v>74</v>
      </c>
      <c r="D19" s="1">
        <f>C19-C$10</f>
        <v>-7.5</v>
      </c>
      <c r="E19" s="1">
        <f>D19^2</f>
        <v>56.25</v>
      </c>
    </row>
    <row r="20" spans="1:5" ht="17">
      <c r="A20" s="3">
        <v>2</v>
      </c>
      <c r="B20" s="1" t="s">
        <v>40</v>
      </c>
      <c r="C20" s="3">
        <v>74</v>
      </c>
      <c r="D20" s="1">
        <f t="shared" ref="D20:D24" si="2">C20-C$10</f>
        <v>-7.5</v>
      </c>
      <c r="E20" s="1">
        <f t="shared" ref="E20:E24" si="3">D20^2</f>
        <v>56.25</v>
      </c>
    </row>
    <row r="21" spans="1:5" ht="17">
      <c r="A21" s="3">
        <v>3</v>
      </c>
      <c r="B21" s="1" t="s">
        <v>41</v>
      </c>
      <c r="C21" s="3">
        <v>78</v>
      </c>
      <c r="D21" s="1">
        <f t="shared" si="2"/>
        <v>-3.5</v>
      </c>
      <c r="E21" s="1">
        <f t="shared" si="3"/>
        <v>12.25</v>
      </c>
    </row>
    <row r="22" spans="1:5" ht="17">
      <c r="A22" s="3">
        <v>4</v>
      </c>
      <c r="B22" s="1" t="s">
        <v>42</v>
      </c>
      <c r="C22" s="3">
        <v>84</v>
      </c>
      <c r="D22" s="1">
        <f t="shared" si="2"/>
        <v>2.5</v>
      </c>
      <c r="E22" s="1">
        <f t="shared" si="3"/>
        <v>6.25</v>
      </c>
    </row>
    <row r="23" spans="1:5" ht="17">
      <c r="A23" s="3">
        <v>5</v>
      </c>
      <c r="B23" s="1" t="s">
        <v>43</v>
      </c>
      <c r="C23" s="3">
        <v>88</v>
      </c>
      <c r="D23" s="1">
        <f t="shared" si="2"/>
        <v>6.5</v>
      </c>
      <c r="E23" s="1">
        <f t="shared" si="3"/>
        <v>42.25</v>
      </c>
    </row>
    <row r="24" spans="1:5" ht="17">
      <c r="A24" s="3">
        <v>6</v>
      </c>
      <c r="B24" s="1" t="s">
        <v>44</v>
      </c>
      <c r="C24" s="3">
        <v>91</v>
      </c>
      <c r="D24" s="1">
        <f t="shared" si="2"/>
        <v>9.5</v>
      </c>
      <c r="E24" s="1">
        <f t="shared" si="3"/>
        <v>90.25</v>
      </c>
    </row>
    <row r="25" spans="1:5">
      <c r="C25" s="7">
        <f>AVERAGE(C19:C24)</f>
        <v>81.5</v>
      </c>
      <c r="E25" s="2">
        <f>SUM(E19:E24)</f>
        <v>263.5</v>
      </c>
    </row>
    <row r="28" spans="1:5" ht="16">
      <c r="C28" s="25" t="s">
        <v>1</v>
      </c>
      <c r="D28" s="2" t="s">
        <v>46</v>
      </c>
      <c r="E28" s="2">
        <f>E25/A24</f>
        <v>43.916666666666664</v>
      </c>
    </row>
    <row r="29" spans="1:5">
      <c r="C29" s="25" t="s">
        <v>2</v>
      </c>
      <c r="D29" s="2" t="s">
        <v>45</v>
      </c>
      <c r="E29" s="2">
        <f>SQRT(E28)</f>
        <v>6.6269651173570141</v>
      </c>
    </row>
    <row r="31" spans="1:5" ht="18">
      <c r="A31" s="41" t="s">
        <v>5</v>
      </c>
      <c r="B31" s="41"/>
      <c r="C31" s="41"/>
      <c r="D31" s="41"/>
      <c r="E31" s="41"/>
    </row>
    <row r="32" spans="1:5">
      <c r="A32" s="4"/>
      <c r="B32" s="4"/>
      <c r="C32" s="4"/>
      <c r="D32" s="4"/>
      <c r="E32" s="4"/>
    </row>
    <row r="33" spans="1:5" ht="17">
      <c r="A33" s="4"/>
      <c r="B33" s="4"/>
      <c r="C33" s="2" t="s">
        <v>15</v>
      </c>
      <c r="D33" s="2" t="s">
        <v>47</v>
      </c>
      <c r="E33" s="2" t="s">
        <v>0</v>
      </c>
    </row>
    <row r="34" spans="1:5" ht="17">
      <c r="A34" s="5">
        <v>1</v>
      </c>
      <c r="B34" s="24" t="s">
        <v>39</v>
      </c>
      <c r="C34" s="5">
        <v>72</v>
      </c>
      <c r="D34" s="4">
        <f>C34-C$40</f>
        <v>-9.5</v>
      </c>
      <c r="E34" s="4">
        <f>D34^2</f>
        <v>90.25</v>
      </c>
    </row>
    <row r="35" spans="1:5" ht="17">
      <c r="A35" s="5">
        <v>2</v>
      </c>
      <c r="B35" s="1" t="s">
        <v>40</v>
      </c>
      <c r="C35" s="5">
        <v>77</v>
      </c>
      <c r="D35" s="4">
        <f t="shared" ref="D35:D39" si="4">C35-C$40</f>
        <v>-4.5</v>
      </c>
      <c r="E35" s="4">
        <f t="shared" ref="E35:E39" si="5">D35^2</f>
        <v>20.25</v>
      </c>
    </row>
    <row r="36" spans="1:5" ht="17">
      <c r="A36" s="5">
        <v>3</v>
      </c>
      <c r="B36" s="1" t="s">
        <v>41</v>
      </c>
      <c r="C36" s="5">
        <v>79</v>
      </c>
      <c r="D36" s="4">
        <f t="shared" si="4"/>
        <v>-2.5</v>
      </c>
      <c r="E36" s="4">
        <f t="shared" si="5"/>
        <v>6.25</v>
      </c>
    </row>
    <row r="37" spans="1:5" ht="17">
      <c r="A37" s="5">
        <v>4</v>
      </c>
      <c r="B37" s="1" t="s">
        <v>42</v>
      </c>
      <c r="C37" s="5">
        <v>82</v>
      </c>
      <c r="D37" s="4">
        <f t="shared" si="4"/>
        <v>0.5</v>
      </c>
      <c r="E37" s="4">
        <f t="shared" si="5"/>
        <v>0.25</v>
      </c>
    </row>
    <row r="38" spans="1:5" ht="17">
      <c r="A38" s="5">
        <v>5</v>
      </c>
      <c r="B38" s="1" t="s">
        <v>43</v>
      </c>
      <c r="C38" s="5">
        <v>84</v>
      </c>
      <c r="D38" s="4">
        <f t="shared" si="4"/>
        <v>2.5</v>
      </c>
      <c r="E38" s="4">
        <f t="shared" si="5"/>
        <v>6.25</v>
      </c>
    </row>
    <row r="39" spans="1:5" ht="17">
      <c r="A39" s="5">
        <v>6</v>
      </c>
      <c r="B39" s="1" t="s">
        <v>44</v>
      </c>
      <c r="C39" s="5">
        <v>95</v>
      </c>
      <c r="D39" s="4">
        <f t="shared" si="4"/>
        <v>13.5</v>
      </c>
      <c r="E39" s="4">
        <f t="shared" si="5"/>
        <v>182.25</v>
      </c>
    </row>
    <row r="40" spans="1:5">
      <c r="A40" s="4"/>
      <c r="B40" s="4"/>
      <c r="C40" s="8">
        <v>81.5</v>
      </c>
      <c r="D40" s="4"/>
      <c r="E40" s="6">
        <f>SUM(E34:E39)</f>
        <v>305.5</v>
      </c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 ht="16">
      <c r="A43" s="4"/>
      <c r="B43" s="4"/>
      <c r="C43" s="25" t="s">
        <v>1</v>
      </c>
      <c r="D43" s="2" t="s">
        <v>46</v>
      </c>
      <c r="E43" s="2">
        <f>E40/A39</f>
        <v>50.916666666666664</v>
      </c>
    </row>
    <row r="44" spans="1:5">
      <c r="A44" s="4"/>
      <c r="B44" s="4"/>
      <c r="C44" s="25" t="s">
        <v>2</v>
      </c>
      <c r="D44" s="2" t="s">
        <v>45</v>
      </c>
      <c r="E44" s="2">
        <f>SQRT(E43)</f>
        <v>7.1355915428692152</v>
      </c>
    </row>
  </sheetData>
  <mergeCells count="3">
    <mergeCell ref="A1:E1"/>
    <mergeCell ref="A16:E16"/>
    <mergeCell ref="A31:E3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200" zoomScaleNormal="200" zoomScalePageLayoutView="200" workbookViewId="0">
      <selection sqref="A1:E1"/>
    </sheetView>
  </sheetViews>
  <sheetFormatPr baseColWidth="10" defaultRowHeight="15" x14ac:dyDescent="0"/>
  <cols>
    <col min="1" max="3" width="10.83203125" style="1"/>
    <col min="4" max="4" width="12.33203125" style="1" bestFit="1" customWidth="1"/>
    <col min="5" max="5" width="12.1640625" style="1" bestFit="1" customWidth="1"/>
    <col min="6" max="16384" width="10.83203125" style="1"/>
  </cols>
  <sheetData>
    <row r="1" spans="1:5" ht="18">
      <c r="A1" s="40" t="s">
        <v>6</v>
      </c>
      <c r="B1" s="40"/>
      <c r="C1" s="40"/>
      <c r="D1" s="40"/>
      <c r="E1" s="40"/>
    </row>
    <row r="3" spans="1:5" ht="17">
      <c r="C3" s="2" t="s">
        <v>15</v>
      </c>
      <c r="D3" s="2" t="s">
        <v>47</v>
      </c>
      <c r="E3" s="2" t="s">
        <v>0</v>
      </c>
    </row>
    <row r="4" spans="1:5" ht="17">
      <c r="A4" s="3">
        <v>1</v>
      </c>
      <c r="B4" s="24" t="s">
        <v>39</v>
      </c>
      <c r="C4" s="3">
        <v>50</v>
      </c>
      <c r="D4" s="1">
        <f t="shared" ref="D4:D12" si="0">C4-C$13</f>
        <v>-86.666666666666657</v>
      </c>
      <c r="E4" s="1">
        <f t="shared" ref="E4:E12" si="1">D4^2</f>
        <v>7511.1111111111095</v>
      </c>
    </row>
    <row r="5" spans="1:5" ht="17">
      <c r="A5" s="3">
        <v>2</v>
      </c>
      <c r="B5" s="1" t="s">
        <v>40</v>
      </c>
      <c r="C5" s="3">
        <v>50</v>
      </c>
      <c r="D5" s="1">
        <f t="shared" si="0"/>
        <v>-86.666666666666657</v>
      </c>
      <c r="E5" s="1">
        <f t="shared" si="1"/>
        <v>7511.1111111111095</v>
      </c>
    </row>
    <row r="6" spans="1:5" ht="17">
      <c r="A6" s="3">
        <v>3</v>
      </c>
      <c r="B6" s="1" t="s">
        <v>41</v>
      </c>
      <c r="C6" s="3">
        <v>80</v>
      </c>
      <c r="D6" s="1">
        <f t="shared" si="0"/>
        <v>-56.666666666666657</v>
      </c>
      <c r="E6" s="1">
        <f t="shared" si="1"/>
        <v>3211.1111111111099</v>
      </c>
    </row>
    <row r="7" spans="1:5" ht="17">
      <c r="A7" s="3">
        <v>4</v>
      </c>
      <c r="B7" s="1" t="s">
        <v>42</v>
      </c>
      <c r="C7" s="3">
        <v>100</v>
      </c>
      <c r="D7" s="1">
        <f t="shared" si="0"/>
        <v>-36.666666666666657</v>
      </c>
      <c r="E7" s="1">
        <f t="shared" si="1"/>
        <v>1344.4444444444437</v>
      </c>
    </row>
    <row r="8" spans="1:5" ht="17">
      <c r="A8" s="3">
        <v>5</v>
      </c>
      <c r="B8" s="1" t="s">
        <v>43</v>
      </c>
      <c r="C8" s="3">
        <v>150</v>
      </c>
      <c r="D8" s="1">
        <f t="shared" si="0"/>
        <v>13.333333333333343</v>
      </c>
      <c r="E8" s="1">
        <f t="shared" si="1"/>
        <v>177.77777777777803</v>
      </c>
    </row>
    <row r="9" spans="1:5" ht="17">
      <c r="A9" s="3">
        <v>6</v>
      </c>
      <c r="B9" s="1" t="s">
        <v>44</v>
      </c>
      <c r="C9" s="3">
        <v>150</v>
      </c>
      <c r="D9" s="1">
        <f t="shared" si="0"/>
        <v>13.333333333333343</v>
      </c>
      <c r="E9" s="1">
        <f t="shared" si="1"/>
        <v>177.77777777777803</v>
      </c>
    </row>
    <row r="10" spans="1:5" ht="17">
      <c r="A10" s="3">
        <v>7</v>
      </c>
      <c r="B10" s="1" t="s">
        <v>55</v>
      </c>
      <c r="C10" s="3">
        <v>150</v>
      </c>
      <c r="D10" s="1">
        <f t="shared" si="0"/>
        <v>13.333333333333343</v>
      </c>
      <c r="E10" s="1">
        <f t="shared" si="1"/>
        <v>177.77777777777803</v>
      </c>
    </row>
    <row r="11" spans="1:5" ht="17">
      <c r="A11" s="3">
        <v>8</v>
      </c>
      <c r="B11" s="1" t="s">
        <v>56</v>
      </c>
      <c r="C11" s="3">
        <v>200</v>
      </c>
      <c r="D11" s="1">
        <f t="shared" si="0"/>
        <v>63.333333333333343</v>
      </c>
      <c r="E11" s="1">
        <f t="shared" si="1"/>
        <v>4011.1111111111122</v>
      </c>
    </row>
    <row r="12" spans="1:5" ht="17">
      <c r="A12" s="3">
        <v>9</v>
      </c>
      <c r="B12" s="1" t="s">
        <v>57</v>
      </c>
      <c r="C12" s="3">
        <v>300</v>
      </c>
      <c r="D12" s="1">
        <f t="shared" si="0"/>
        <v>163.33333333333334</v>
      </c>
      <c r="E12" s="1">
        <f t="shared" si="1"/>
        <v>26677.777777777781</v>
      </c>
    </row>
    <row r="13" spans="1:5">
      <c r="C13" s="2">
        <f>AVERAGE(C4:C12)</f>
        <v>136.66666666666666</v>
      </c>
      <c r="D13" s="2"/>
      <c r="E13" s="2">
        <f>SUM(E4:E12)</f>
        <v>50800</v>
      </c>
    </row>
    <row r="16" spans="1:5" ht="16">
      <c r="C16" s="25" t="s">
        <v>1</v>
      </c>
      <c r="D16" s="2" t="s">
        <v>46</v>
      </c>
      <c r="E16" s="9">
        <f>E13/A12</f>
        <v>5644.4444444444443</v>
      </c>
    </row>
    <row r="17" spans="1:5">
      <c r="C17" s="25" t="s">
        <v>2</v>
      </c>
      <c r="D17" s="2" t="s">
        <v>45</v>
      </c>
      <c r="E17" s="9">
        <f>SQRT(E16)</f>
        <v>75.12951779723096</v>
      </c>
    </row>
    <row r="19" spans="1:5">
      <c r="A19" s="1" t="s">
        <v>8</v>
      </c>
      <c r="C19" s="11"/>
    </row>
    <row r="20" spans="1:5">
      <c r="A20" s="1" t="s">
        <v>9</v>
      </c>
      <c r="B20" s="3">
        <f>A12</f>
        <v>9</v>
      </c>
      <c r="C20" s="12"/>
      <c r="D20" s="3"/>
      <c r="E20" s="3"/>
    </row>
    <row r="21" spans="1:5">
      <c r="A21" s="1" t="s">
        <v>10</v>
      </c>
      <c r="B21" s="10">
        <v>0.25</v>
      </c>
      <c r="C21" s="12"/>
      <c r="D21" s="3"/>
      <c r="E21" s="3"/>
    </row>
    <row r="22" spans="1:5">
      <c r="A22" s="1" t="s">
        <v>11</v>
      </c>
      <c r="B22" s="10">
        <f>B20*B21</f>
        <v>2.25</v>
      </c>
      <c r="C22" s="13" t="s">
        <v>48</v>
      </c>
      <c r="D22" s="3"/>
    </row>
    <row r="23" spans="1:5" ht="17">
      <c r="A23" s="2" t="s">
        <v>51</v>
      </c>
      <c r="B23" s="26">
        <v>80</v>
      </c>
      <c r="C23" s="11"/>
    </row>
    <row r="24" spans="1:5">
      <c r="C24" s="11"/>
    </row>
    <row r="25" spans="1:5">
      <c r="A25" s="1" t="s">
        <v>9</v>
      </c>
      <c r="B25" s="3">
        <v>9</v>
      </c>
      <c r="C25" s="11"/>
    </row>
    <row r="26" spans="1:5">
      <c r="A26" s="1" t="s">
        <v>10</v>
      </c>
      <c r="B26" s="10">
        <v>0.5</v>
      </c>
      <c r="C26" s="11"/>
    </row>
    <row r="27" spans="1:5">
      <c r="A27" s="1" t="s">
        <v>11</v>
      </c>
      <c r="B27" s="10">
        <f>B25*B26</f>
        <v>4.5</v>
      </c>
      <c r="C27" s="13" t="s">
        <v>49</v>
      </c>
    </row>
    <row r="28" spans="1:5" ht="17">
      <c r="A28" s="2" t="s">
        <v>52</v>
      </c>
      <c r="B28" s="26">
        <v>150</v>
      </c>
      <c r="C28" s="11"/>
    </row>
    <row r="29" spans="1:5">
      <c r="C29" s="11"/>
    </row>
    <row r="30" spans="1:5">
      <c r="A30" s="1" t="s">
        <v>9</v>
      </c>
      <c r="B30" s="3">
        <v>9</v>
      </c>
      <c r="C30" s="11"/>
    </row>
    <row r="31" spans="1:5">
      <c r="A31" s="1" t="s">
        <v>10</v>
      </c>
      <c r="B31" s="10">
        <v>0.75</v>
      </c>
      <c r="C31" s="11"/>
    </row>
    <row r="32" spans="1:5">
      <c r="A32" s="1" t="s">
        <v>11</v>
      </c>
      <c r="B32" s="10">
        <f>B30*B31</f>
        <v>6.75</v>
      </c>
      <c r="C32" s="13" t="s">
        <v>50</v>
      </c>
    </row>
    <row r="33" spans="1:3" ht="17">
      <c r="A33" s="2" t="s">
        <v>51</v>
      </c>
      <c r="B33" s="26">
        <v>150</v>
      </c>
      <c r="C33" s="11"/>
    </row>
    <row r="34" spans="1:3">
      <c r="C34" s="11"/>
    </row>
    <row r="35" spans="1:3">
      <c r="C35" s="11"/>
    </row>
    <row r="36" spans="1:3">
      <c r="A36" s="1" t="s">
        <v>7</v>
      </c>
    </row>
  </sheetData>
  <sortState ref="C4:E12">
    <sortCondition ref="C4:C12"/>
  </sortState>
  <mergeCells count="1">
    <mergeCell ref="A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200" zoomScaleNormal="200" zoomScalePageLayoutView="200" workbookViewId="0">
      <selection sqref="A1:XFD1"/>
    </sheetView>
  </sheetViews>
  <sheetFormatPr baseColWidth="10" defaultRowHeight="15" x14ac:dyDescent="0"/>
  <cols>
    <col min="1" max="3" width="10.83203125" style="1"/>
    <col min="4" max="4" width="12.33203125" style="1" bestFit="1" customWidth="1"/>
    <col min="5" max="5" width="12.1640625" style="1" bestFit="1" customWidth="1"/>
    <col min="6" max="16384" width="10.83203125" style="1"/>
  </cols>
  <sheetData>
    <row r="1" spans="1:5" ht="18">
      <c r="A1" s="40" t="s">
        <v>14</v>
      </c>
      <c r="B1" s="40"/>
      <c r="C1" s="40"/>
      <c r="D1" s="40"/>
      <c r="E1" s="40"/>
    </row>
    <row r="3" spans="1:5" ht="17">
      <c r="C3" s="2" t="s">
        <v>15</v>
      </c>
      <c r="D3" s="2" t="s">
        <v>47</v>
      </c>
      <c r="E3" s="2" t="s">
        <v>0</v>
      </c>
    </row>
    <row r="4" spans="1:5" ht="17">
      <c r="A4" s="3">
        <v>1</v>
      </c>
      <c r="B4" s="4" t="s">
        <v>58</v>
      </c>
      <c r="C4" s="3">
        <v>15</v>
      </c>
      <c r="D4" s="1">
        <f t="shared" ref="D4:D12" si="0">C4-C$13</f>
        <v>-16.444444444444443</v>
      </c>
      <c r="E4" s="1">
        <f t="shared" ref="E4:E12" si="1">D4^2</f>
        <v>270.41975308641969</v>
      </c>
    </row>
    <row r="5" spans="1:5" ht="17">
      <c r="A5" s="3">
        <v>2</v>
      </c>
      <c r="B5" s="4" t="s">
        <v>59</v>
      </c>
      <c r="C5" s="3">
        <v>20</v>
      </c>
      <c r="D5" s="1">
        <f t="shared" si="0"/>
        <v>-11.444444444444443</v>
      </c>
      <c r="E5" s="1">
        <f t="shared" si="1"/>
        <v>130.97530864197526</v>
      </c>
    </row>
    <row r="6" spans="1:5" ht="17">
      <c r="A6" s="3">
        <v>3</v>
      </c>
      <c r="B6" s="4" t="s">
        <v>60</v>
      </c>
      <c r="C6" s="3">
        <v>21</v>
      </c>
      <c r="D6" s="1">
        <f t="shared" si="0"/>
        <v>-10.444444444444443</v>
      </c>
      <c r="E6" s="1">
        <f t="shared" si="1"/>
        <v>109.08641975308639</v>
      </c>
    </row>
    <row r="7" spans="1:5" ht="17">
      <c r="A7" s="3">
        <v>4</v>
      </c>
      <c r="B7" s="4" t="s">
        <v>61</v>
      </c>
      <c r="C7" s="3">
        <v>26</v>
      </c>
      <c r="D7" s="1">
        <f t="shared" si="0"/>
        <v>-5.4444444444444429</v>
      </c>
      <c r="E7" s="1">
        <f t="shared" si="1"/>
        <v>29.641975308641957</v>
      </c>
    </row>
    <row r="8" spans="1:5" ht="17">
      <c r="A8" s="3">
        <v>5</v>
      </c>
      <c r="B8" s="4" t="s">
        <v>62</v>
      </c>
      <c r="C8" s="3">
        <v>33</v>
      </c>
      <c r="D8" s="1">
        <f t="shared" si="0"/>
        <v>1.5555555555555571</v>
      </c>
      <c r="E8" s="1">
        <f t="shared" si="1"/>
        <v>2.4197530864197581</v>
      </c>
    </row>
    <row r="9" spans="1:5" ht="17">
      <c r="A9" s="3">
        <v>6</v>
      </c>
      <c r="B9" s="4" t="s">
        <v>63</v>
      </c>
      <c r="C9" s="3">
        <v>33</v>
      </c>
      <c r="D9" s="1">
        <f t="shared" si="0"/>
        <v>1.5555555555555571</v>
      </c>
      <c r="E9" s="1">
        <f t="shared" si="1"/>
        <v>2.4197530864197581</v>
      </c>
    </row>
    <row r="10" spans="1:5" ht="17">
      <c r="A10" s="3">
        <v>7</v>
      </c>
      <c r="B10" s="4" t="s">
        <v>64</v>
      </c>
      <c r="C10" s="3">
        <v>37</v>
      </c>
      <c r="D10" s="1">
        <f t="shared" si="0"/>
        <v>5.5555555555555571</v>
      </c>
      <c r="E10" s="1">
        <f t="shared" si="1"/>
        <v>30.864197530864214</v>
      </c>
    </row>
    <row r="11" spans="1:5" ht="17">
      <c r="A11" s="3">
        <v>8</v>
      </c>
      <c r="B11" s="4" t="s">
        <v>65</v>
      </c>
      <c r="C11" s="3">
        <v>48</v>
      </c>
      <c r="D11" s="1">
        <f t="shared" si="0"/>
        <v>16.555555555555557</v>
      </c>
      <c r="E11" s="1">
        <f t="shared" si="1"/>
        <v>274.08641975308649</v>
      </c>
    </row>
    <row r="12" spans="1:5" ht="17">
      <c r="A12" s="3">
        <v>9</v>
      </c>
      <c r="B12" s="4" t="s">
        <v>66</v>
      </c>
      <c r="C12" s="3">
        <v>50</v>
      </c>
      <c r="D12" s="1">
        <f t="shared" si="0"/>
        <v>18.555555555555557</v>
      </c>
      <c r="E12" s="1">
        <f t="shared" si="1"/>
        <v>344.30864197530872</v>
      </c>
    </row>
    <row r="13" spans="1:5">
      <c r="C13" s="2">
        <f>AVERAGE(C4:C12)</f>
        <v>31.444444444444443</v>
      </c>
      <c r="D13" s="2"/>
      <c r="E13" s="2">
        <f>SUM(E4:E12)</f>
        <v>1194.2222222222222</v>
      </c>
    </row>
    <row r="16" spans="1:5" ht="16">
      <c r="C16" s="27" t="s">
        <v>1</v>
      </c>
      <c r="D16" s="6" t="s">
        <v>53</v>
      </c>
      <c r="E16" s="9">
        <f>E13/A12</f>
        <v>132.69135802469134</v>
      </c>
    </row>
    <row r="17" spans="1:5">
      <c r="C17" s="27" t="s">
        <v>2</v>
      </c>
      <c r="D17" s="6" t="s">
        <v>54</v>
      </c>
      <c r="E17" s="9">
        <f>SQRT(E16)</f>
        <v>11.519173495728387</v>
      </c>
    </row>
    <row r="19" spans="1:5">
      <c r="A19" s="1" t="s">
        <v>8</v>
      </c>
      <c r="C19" s="11"/>
    </row>
    <row r="20" spans="1:5">
      <c r="A20" s="1" t="s">
        <v>9</v>
      </c>
      <c r="B20" s="3">
        <f>A12</f>
        <v>9</v>
      </c>
      <c r="C20" s="12"/>
      <c r="D20" s="3"/>
      <c r="E20" s="3"/>
    </row>
    <row r="21" spans="1:5">
      <c r="A21" s="1" t="s">
        <v>10</v>
      </c>
      <c r="B21" s="10">
        <v>0.25</v>
      </c>
      <c r="C21" s="12"/>
      <c r="D21" s="3"/>
      <c r="E21" s="3"/>
    </row>
    <row r="22" spans="1:5">
      <c r="A22" s="1" t="s">
        <v>11</v>
      </c>
      <c r="B22" s="10">
        <f>B20*B21</f>
        <v>2.25</v>
      </c>
      <c r="C22" s="13" t="s">
        <v>48</v>
      </c>
      <c r="D22" s="3"/>
    </row>
    <row r="23" spans="1:5" ht="17">
      <c r="A23" s="1" t="s">
        <v>12</v>
      </c>
      <c r="B23" s="3">
        <v>21</v>
      </c>
      <c r="C23" s="11"/>
    </row>
    <row r="24" spans="1:5">
      <c r="C24" s="11"/>
    </row>
    <row r="25" spans="1:5">
      <c r="A25" s="1" t="s">
        <v>9</v>
      </c>
      <c r="B25" s="3">
        <v>9</v>
      </c>
      <c r="C25" s="11"/>
    </row>
    <row r="26" spans="1:5">
      <c r="A26" s="1" t="s">
        <v>10</v>
      </c>
      <c r="B26" s="10">
        <v>0.5</v>
      </c>
      <c r="C26" s="11"/>
    </row>
    <row r="27" spans="1:5">
      <c r="A27" s="1" t="s">
        <v>11</v>
      </c>
      <c r="B27" s="10">
        <f>B25*B26</f>
        <v>4.5</v>
      </c>
      <c r="C27" s="13" t="s">
        <v>49</v>
      </c>
    </row>
    <row r="28" spans="1:5" ht="17">
      <c r="A28" s="1" t="s">
        <v>13</v>
      </c>
      <c r="B28" s="3">
        <v>33</v>
      </c>
      <c r="C28" s="11"/>
    </row>
    <row r="29" spans="1:5">
      <c r="C29" s="11"/>
    </row>
    <row r="30" spans="1:5">
      <c r="A30" s="1" t="s">
        <v>9</v>
      </c>
      <c r="B30" s="3">
        <v>9</v>
      </c>
      <c r="C30" s="11"/>
    </row>
    <row r="31" spans="1:5">
      <c r="A31" s="1" t="s">
        <v>10</v>
      </c>
      <c r="B31" s="10">
        <v>0.75</v>
      </c>
      <c r="C31" s="11"/>
    </row>
    <row r="32" spans="1:5">
      <c r="A32" s="1" t="s">
        <v>11</v>
      </c>
      <c r="B32" s="10">
        <f>B30*B31</f>
        <v>6.75</v>
      </c>
      <c r="C32" s="13" t="s">
        <v>50</v>
      </c>
    </row>
    <row r="33" spans="1:3" ht="17">
      <c r="A33" s="1" t="s">
        <v>12</v>
      </c>
      <c r="B33" s="3">
        <v>37</v>
      </c>
      <c r="C33" s="11"/>
    </row>
    <row r="34" spans="1:3">
      <c r="C34" s="11"/>
    </row>
    <row r="35" spans="1:3">
      <c r="C35" s="11"/>
    </row>
    <row r="36" spans="1:3">
      <c r="A36" s="1" t="s">
        <v>7</v>
      </c>
    </row>
  </sheetData>
  <sortState ref="C4:E12">
    <sortCondition ref="C4:C12"/>
  </sortState>
  <mergeCells count="1">
    <mergeCell ref="A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200" zoomScaleNormal="200" zoomScalePageLayoutView="200" workbookViewId="0">
      <selection sqref="A1:XFD1"/>
    </sheetView>
  </sheetViews>
  <sheetFormatPr baseColWidth="10" defaultRowHeight="15" x14ac:dyDescent="0"/>
  <cols>
    <col min="1" max="1" width="8" customWidth="1"/>
    <col min="2" max="2" width="10.33203125" style="14" bestFit="1" customWidth="1"/>
    <col min="3" max="3" width="5.83203125" style="14" bestFit="1" customWidth="1"/>
    <col min="4" max="5" width="7.83203125" style="14" bestFit="1" customWidth="1"/>
    <col min="6" max="6" width="2.1640625" style="14" bestFit="1" customWidth="1"/>
    <col min="7" max="7" width="10.33203125" style="14" bestFit="1" customWidth="1"/>
  </cols>
  <sheetData>
    <row r="1" spans="1:7" s="1" customFormat="1" ht="18">
      <c r="A1" s="40" t="s">
        <v>67</v>
      </c>
      <c r="B1" s="40"/>
      <c r="C1" s="40"/>
      <c r="D1" s="40"/>
      <c r="E1" s="40"/>
    </row>
    <row r="2" spans="1:7" ht="17">
      <c r="B2" s="15" t="s">
        <v>15</v>
      </c>
      <c r="C2" s="15" t="s">
        <v>16</v>
      </c>
      <c r="D2" s="15" t="s">
        <v>17</v>
      </c>
      <c r="E2" s="15" t="s">
        <v>18</v>
      </c>
    </row>
    <row r="3" spans="1:7">
      <c r="B3" s="16">
        <v>0</v>
      </c>
      <c r="C3" s="16">
        <v>61</v>
      </c>
      <c r="D3" s="16">
        <f>B3*C3</f>
        <v>0</v>
      </c>
      <c r="E3" s="16">
        <f>B3^2</f>
        <v>0</v>
      </c>
    </row>
    <row r="4" spans="1:7">
      <c r="B4" s="16">
        <v>30</v>
      </c>
      <c r="C4" s="16">
        <v>77</v>
      </c>
      <c r="D4" s="16">
        <f t="shared" ref="D4:D11" si="0">B4*C4</f>
        <v>2310</v>
      </c>
      <c r="E4" s="16">
        <f t="shared" ref="E4:E11" si="1">B4^2</f>
        <v>900</v>
      </c>
    </row>
    <row r="5" spans="1:7">
      <c r="B5" s="16">
        <v>60</v>
      </c>
      <c r="C5" s="16">
        <v>85</v>
      </c>
      <c r="D5" s="16">
        <f t="shared" si="0"/>
        <v>5100</v>
      </c>
      <c r="E5" s="16">
        <f t="shared" si="1"/>
        <v>3600</v>
      </c>
    </row>
    <row r="6" spans="1:7">
      <c r="B6" s="16">
        <v>90</v>
      </c>
      <c r="C6" s="16">
        <v>95</v>
      </c>
      <c r="D6" s="16">
        <f t="shared" si="0"/>
        <v>8550</v>
      </c>
      <c r="E6" s="16">
        <f t="shared" si="1"/>
        <v>8100</v>
      </c>
    </row>
    <row r="7" spans="1:7">
      <c r="B7" s="16">
        <v>120</v>
      </c>
      <c r="C7" s="16">
        <v>111</v>
      </c>
      <c r="D7" s="16">
        <f t="shared" si="0"/>
        <v>13320</v>
      </c>
      <c r="E7" s="16">
        <f t="shared" si="1"/>
        <v>14400</v>
      </c>
    </row>
    <row r="8" spans="1:7">
      <c r="B8" s="16">
        <v>150</v>
      </c>
      <c r="C8" s="16">
        <v>125</v>
      </c>
      <c r="D8" s="16">
        <f t="shared" si="0"/>
        <v>18750</v>
      </c>
      <c r="E8" s="16">
        <f t="shared" si="1"/>
        <v>22500</v>
      </c>
    </row>
    <row r="9" spans="1:7">
      <c r="B9" s="16">
        <v>180</v>
      </c>
      <c r="C9" s="16">
        <v>140</v>
      </c>
      <c r="D9" s="16">
        <f t="shared" si="0"/>
        <v>25200</v>
      </c>
      <c r="E9" s="16">
        <f t="shared" si="1"/>
        <v>32400</v>
      </c>
    </row>
    <row r="10" spans="1:7">
      <c r="B10" s="16">
        <v>210</v>
      </c>
      <c r="C10" s="16">
        <v>151</v>
      </c>
      <c r="D10" s="16">
        <f t="shared" si="0"/>
        <v>31710</v>
      </c>
      <c r="E10" s="16">
        <f t="shared" si="1"/>
        <v>44100</v>
      </c>
    </row>
    <row r="11" spans="1:7">
      <c r="B11" s="16">
        <v>240</v>
      </c>
      <c r="C11" s="16">
        <v>167</v>
      </c>
      <c r="D11" s="16">
        <f t="shared" si="0"/>
        <v>40080</v>
      </c>
      <c r="E11" s="16">
        <f t="shared" si="1"/>
        <v>57600</v>
      </c>
    </row>
    <row r="12" spans="1:7">
      <c r="B12" s="17">
        <f>SUM(B3:B11)</f>
        <v>1080</v>
      </c>
      <c r="C12" s="17">
        <f t="shared" ref="C12:E12" si="2">SUM(C3:C11)</f>
        <v>1012</v>
      </c>
      <c r="D12" s="17">
        <f t="shared" si="2"/>
        <v>145020</v>
      </c>
      <c r="E12" s="17">
        <f t="shared" si="2"/>
        <v>183600</v>
      </c>
    </row>
    <row r="15" spans="1:7" s="19" customFormat="1" ht="22" customHeight="1">
      <c r="A15" s="15" t="s">
        <v>19</v>
      </c>
      <c r="B15" s="15" t="s">
        <v>25</v>
      </c>
      <c r="C15" s="18" t="s">
        <v>20</v>
      </c>
      <c r="D15" s="15" t="s">
        <v>21</v>
      </c>
      <c r="E15" s="15" t="s">
        <v>27</v>
      </c>
      <c r="F15" s="18" t="s">
        <v>22</v>
      </c>
      <c r="G15" s="15" t="s">
        <v>28</v>
      </c>
    </row>
    <row r="16" spans="1:7" s="19" customFormat="1" ht="22" customHeight="1">
      <c r="A16" s="15" t="s">
        <v>19</v>
      </c>
      <c r="B16" s="15" t="s">
        <v>26</v>
      </c>
      <c r="C16" s="18" t="s">
        <v>20</v>
      </c>
      <c r="D16" s="15" t="s">
        <v>24</v>
      </c>
      <c r="E16" s="15" t="s">
        <v>23</v>
      </c>
      <c r="F16" s="18" t="s">
        <v>22</v>
      </c>
      <c r="G16" s="15" t="s">
        <v>29</v>
      </c>
    </row>
    <row r="17" spans="1:7" s="19" customFormat="1" ht="22" customHeight="1">
      <c r="B17" s="15"/>
      <c r="C17" s="15"/>
      <c r="D17" s="15"/>
      <c r="E17" s="15"/>
      <c r="F17" s="15"/>
      <c r="G17" s="15"/>
    </row>
    <row r="18" spans="1:7" s="19" customFormat="1" ht="22" customHeight="1">
      <c r="A18" s="15" t="s">
        <v>19</v>
      </c>
      <c r="B18" s="17">
        <f>E12</f>
        <v>183600</v>
      </c>
      <c r="C18" s="18" t="s">
        <v>20</v>
      </c>
      <c r="D18" s="15" t="s">
        <v>21</v>
      </c>
      <c r="E18" s="17">
        <f>B12</f>
        <v>1080</v>
      </c>
      <c r="F18" s="18" t="s">
        <v>22</v>
      </c>
      <c r="G18" s="17">
        <f>D12</f>
        <v>145020</v>
      </c>
    </row>
    <row r="19" spans="1:7" s="19" customFormat="1" ht="22" customHeight="1">
      <c r="A19" s="15" t="s">
        <v>19</v>
      </c>
      <c r="B19" s="17">
        <f>B12</f>
        <v>1080</v>
      </c>
      <c r="C19" s="18" t="s">
        <v>20</v>
      </c>
      <c r="D19" s="15">
        <v>9</v>
      </c>
      <c r="E19" s="15" t="s">
        <v>30</v>
      </c>
      <c r="F19" s="18" t="s">
        <v>22</v>
      </c>
      <c r="G19" s="17">
        <f>C12</f>
        <v>1012</v>
      </c>
    </row>
    <row r="21" spans="1:7">
      <c r="B21" s="28">
        <v>183600</v>
      </c>
      <c r="C21" s="15"/>
      <c r="D21" s="29">
        <v>1080</v>
      </c>
    </row>
    <row r="22" spans="1:7">
      <c r="A22" s="15" t="s">
        <v>31</v>
      </c>
      <c r="B22" s="28"/>
      <c r="C22" s="15"/>
      <c r="D22" s="30"/>
      <c r="E22" s="14" t="s">
        <v>22</v>
      </c>
      <c r="G22" s="17">
        <f>B21*D23-D21*B23</f>
        <v>486000</v>
      </c>
    </row>
    <row r="23" spans="1:7">
      <c r="B23" s="28">
        <v>1080</v>
      </c>
      <c r="C23" s="15"/>
      <c r="D23" s="30">
        <v>9</v>
      </c>
    </row>
    <row r="25" spans="1:7">
      <c r="B25" s="28">
        <v>145020</v>
      </c>
      <c r="C25" s="15"/>
      <c r="D25" s="29">
        <v>1080</v>
      </c>
    </row>
    <row r="26" spans="1:7" ht="17">
      <c r="A26" s="15" t="s">
        <v>32</v>
      </c>
      <c r="B26" s="28"/>
      <c r="C26" s="15"/>
      <c r="D26" s="30"/>
      <c r="E26" s="14" t="s">
        <v>22</v>
      </c>
      <c r="G26" s="17">
        <f>B25*D27-D25*B27</f>
        <v>212220</v>
      </c>
    </row>
    <row r="27" spans="1:7">
      <c r="B27" s="28">
        <v>1012</v>
      </c>
      <c r="C27" s="15"/>
      <c r="D27" s="30">
        <v>9</v>
      </c>
    </row>
    <row r="29" spans="1:7">
      <c r="B29" s="28">
        <v>183600</v>
      </c>
      <c r="C29" s="15"/>
      <c r="D29" s="29">
        <v>145020</v>
      </c>
    </row>
    <row r="30" spans="1:7" ht="17">
      <c r="A30" s="15" t="s">
        <v>33</v>
      </c>
      <c r="B30" s="28"/>
      <c r="C30" s="15"/>
      <c r="D30" s="30"/>
      <c r="E30" s="14" t="s">
        <v>22</v>
      </c>
      <c r="G30" s="17">
        <f>B29*D31-D29*B31</f>
        <v>29181600</v>
      </c>
    </row>
    <row r="31" spans="1:7">
      <c r="B31" s="28">
        <v>1080</v>
      </c>
      <c r="C31" s="15"/>
      <c r="D31" s="30">
        <v>1012</v>
      </c>
    </row>
    <row r="33" spans="1:7" s="19" customFormat="1">
      <c r="B33" s="17">
        <f>G26</f>
        <v>212220</v>
      </c>
      <c r="C33" s="15"/>
      <c r="D33" s="15"/>
      <c r="E33" s="15"/>
      <c r="F33" s="15"/>
      <c r="G33" s="15"/>
    </row>
    <row r="34" spans="1:7" s="19" customFormat="1">
      <c r="A34" s="15" t="s">
        <v>34</v>
      </c>
      <c r="B34" s="18"/>
      <c r="C34" s="18" t="s">
        <v>22</v>
      </c>
      <c r="D34" s="15">
        <f>B33/B35</f>
        <v>0.43666666666666665</v>
      </c>
      <c r="E34" s="15"/>
      <c r="F34" s="15"/>
      <c r="G34" s="15"/>
    </row>
    <row r="35" spans="1:7" s="19" customFormat="1">
      <c r="B35" s="17">
        <f>G22</f>
        <v>486000</v>
      </c>
      <c r="C35" s="15"/>
      <c r="D35" s="15"/>
      <c r="E35" s="15"/>
      <c r="F35" s="15"/>
      <c r="G35" s="15"/>
    </row>
    <row r="36" spans="1:7" s="19" customFormat="1">
      <c r="B36" s="15"/>
      <c r="C36" s="15"/>
      <c r="D36" s="15"/>
      <c r="E36" s="15"/>
      <c r="F36" s="15"/>
      <c r="G36" s="15"/>
    </row>
    <row r="37" spans="1:7" s="19" customFormat="1">
      <c r="B37" s="17">
        <f>G30</f>
        <v>29181600</v>
      </c>
      <c r="C37" s="15"/>
      <c r="D37" s="15"/>
      <c r="E37" s="15"/>
      <c r="F37" s="15"/>
      <c r="G37" s="15"/>
    </row>
    <row r="38" spans="1:7" s="19" customFormat="1">
      <c r="A38" s="15" t="s">
        <v>35</v>
      </c>
      <c r="B38" s="18"/>
      <c r="C38" s="18" t="s">
        <v>22</v>
      </c>
      <c r="D38" s="15">
        <f>B37/B39</f>
        <v>60.044444444444444</v>
      </c>
      <c r="E38" s="15"/>
      <c r="F38" s="15"/>
      <c r="G38" s="15"/>
    </row>
    <row r="39" spans="1:7" s="19" customFormat="1">
      <c r="B39" s="17">
        <f>G22</f>
        <v>486000</v>
      </c>
      <c r="C39" s="15"/>
      <c r="D39" s="15"/>
      <c r="E39" s="15"/>
      <c r="F39" s="15"/>
      <c r="G39" s="15"/>
    </row>
    <row r="41" spans="1:7" s="23" customFormat="1">
      <c r="A41" s="21" t="s">
        <v>36</v>
      </c>
      <c r="B41" s="21" t="s">
        <v>38</v>
      </c>
      <c r="C41" s="21" t="s">
        <v>37</v>
      </c>
      <c r="D41" s="21" t="s">
        <v>23</v>
      </c>
      <c r="E41" s="22"/>
      <c r="F41" s="22"/>
      <c r="G41" s="22"/>
    </row>
    <row r="42" spans="1:7">
      <c r="A42" s="20" t="s">
        <v>36</v>
      </c>
      <c r="B42" s="20">
        <f>D34</f>
        <v>0.43666666666666665</v>
      </c>
      <c r="C42" s="20" t="s">
        <v>37</v>
      </c>
      <c r="D42" s="20">
        <f>D38</f>
        <v>60.044444444444444</v>
      </c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200" zoomScaleNormal="200" zoomScalePageLayoutView="200" workbookViewId="0">
      <selection sqref="A1:E1"/>
    </sheetView>
  </sheetViews>
  <sheetFormatPr baseColWidth="10" defaultRowHeight="15" x14ac:dyDescent="0"/>
  <cols>
    <col min="1" max="1" width="8" customWidth="1"/>
    <col min="2" max="2" width="11.33203125" style="14" bestFit="1" customWidth="1"/>
    <col min="3" max="3" width="7.33203125" style="14" bestFit="1" customWidth="1"/>
    <col min="4" max="4" width="11.33203125" style="14" bestFit="1" customWidth="1"/>
    <col min="5" max="5" width="9.33203125" style="14" bestFit="1" customWidth="1"/>
    <col min="6" max="6" width="2.1640625" style="14" bestFit="1" customWidth="1"/>
    <col min="7" max="7" width="14" style="14" bestFit="1" customWidth="1"/>
  </cols>
  <sheetData>
    <row r="1" spans="1:7" s="1" customFormat="1" ht="18">
      <c r="A1" s="40" t="s">
        <v>68</v>
      </c>
      <c r="B1" s="40"/>
      <c r="C1" s="40"/>
      <c r="D1" s="40"/>
      <c r="E1" s="40"/>
    </row>
    <row r="2" spans="1:7" ht="17">
      <c r="B2" s="15" t="s">
        <v>15</v>
      </c>
      <c r="C2" s="15" t="s">
        <v>16</v>
      </c>
      <c r="D2" s="15" t="s">
        <v>17</v>
      </c>
      <c r="E2" s="15" t="s">
        <v>18</v>
      </c>
    </row>
    <row r="3" spans="1:7">
      <c r="B3" s="39">
        <v>9.5</v>
      </c>
      <c r="C3" s="39">
        <v>40</v>
      </c>
      <c r="D3" s="32">
        <f>B3*C3</f>
        <v>380</v>
      </c>
      <c r="E3" s="32">
        <f>B3^2</f>
        <v>90.25</v>
      </c>
    </row>
    <row r="4" spans="1:7">
      <c r="B4" s="39">
        <v>11</v>
      </c>
      <c r="C4" s="39">
        <v>41.2</v>
      </c>
      <c r="D4" s="32">
        <f t="shared" ref="D4:D9" si="0">B4*C4</f>
        <v>453.20000000000005</v>
      </c>
      <c r="E4" s="32">
        <f t="shared" ref="E4:E9" si="1">B4^2</f>
        <v>121</v>
      </c>
    </row>
    <row r="5" spans="1:7">
      <c r="B5" s="39">
        <v>13.5</v>
      </c>
      <c r="C5" s="39">
        <v>42.3</v>
      </c>
      <c r="D5" s="32">
        <f t="shared" si="0"/>
        <v>571.04999999999995</v>
      </c>
      <c r="E5" s="32">
        <f t="shared" si="1"/>
        <v>182.25</v>
      </c>
    </row>
    <row r="6" spans="1:7">
      <c r="B6" s="39">
        <v>15.5</v>
      </c>
      <c r="C6" s="39">
        <v>42.8</v>
      </c>
      <c r="D6" s="32">
        <f t="shared" si="0"/>
        <v>663.4</v>
      </c>
      <c r="E6" s="32">
        <f t="shared" si="1"/>
        <v>240.25</v>
      </c>
    </row>
    <row r="7" spans="1:7">
      <c r="B7" s="39">
        <v>17.5</v>
      </c>
      <c r="C7" s="39">
        <v>43.8</v>
      </c>
      <c r="D7" s="32">
        <f t="shared" si="0"/>
        <v>766.5</v>
      </c>
      <c r="E7" s="32">
        <f t="shared" si="1"/>
        <v>306.25</v>
      </c>
    </row>
    <row r="8" spans="1:7">
      <c r="B8" s="39">
        <v>19.5</v>
      </c>
      <c r="C8" s="39">
        <v>43.6</v>
      </c>
      <c r="D8" s="32">
        <f t="shared" si="0"/>
        <v>850.2</v>
      </c>
      <c r="E8" s="32">
        <f t="shared" si="1"/>
        <v>380.25</v>
      </c>
    </row>
    <row r="9" spans="1:7">
      <c r="B9" s="39">
        <v>20.5</v>
      </c>
      <c r="C9" s="39">
        <v>46.5</v>
      </c>
      <c r="D9" s="32">
        <f t="shared" si="0"/>
        <v>953.25</v>
      </c>
      <c r="E9" s="32">
        <f t="shared" si="1"/>
        <v>420.25</v>
      </c>
    </row>
    <row r="10" spans="1:7">
      <c r="B10" s="31">
        <f>SUM(B3:B9)</f>
        <v>107</v>
      </c>
      <c r="C10" s="31">
        <f>SUM(C3:C9)</f>
        <v>300.20000000000005</v>
      </c>
      <c r="D10" s="33">
        <f>SUM(D3:D9)</f>
        <v>4637.6000000000004</v>
      </c>
      <c r="E10" s="33">
        <f>SUM(E3:E9)</f>
        <v>1740.5</v>
      </c>
    </row>
    <row r="13" spans="1:7" s="19" customFormat="1" ht="22" customHeight="1">
      <c r="A13" s="15" t="s">
        <v>19</v>
      </c>
      <c r="B13" s="15" t="s">
        <v>25</v>
      </c>
      <c r="C13" s="18" t="s">
        <v>20</v>
      </c>
      <c r="D13" s="15" t="s">
        <v>21</v>
      </c>
      <c r="E13" s="15" t="s">
        <v>27</v>
      </c>
      <c r="F13" s="18" t="s">
        <v>22</v>
      </c>
      <c r="G13" s="15" t="s">
        <v>28</v>
      </c>
    </row>
    <row r="14" spans="1:7" s="19" customFormat="1" ht="22" customHeight="1">
      <c r="A14" s="15" t="s">
        <v>19</v>
      </c>
      <c r="B14" s="15" t="s">
        <v>26</v>
      </c>
      <c r="C14" s="18" t="s">
        <v>20</v>
      </c>
      <c r="D14" s="15" t="s">
        <v>24</v>
      </c>
      <c r="E14" s="15" t="s">
        <v>23</v>
      </c>
      <c r="F14" s="18" t="s">
        <v>22</v>
      </c>
      <c r="G14" s="15" t="s">
        <v>29</v>
      </c>
    </row>
    <row r="15" spans="1:7" s="19" customFormat="1" ht="22" customHeight="1">
      <c r="B15" s="15"/>
      <c r="C15" s="15"/>
      <c r="D15" s="15"/>
      <c r="E15" s="15"/>
      <c r="F15" s="15"/>
      <c r="G15" s="15"/>
    </row>
    <row r="16" spans="1:7" s="19" customFormat="1" ht="22" customHeight="1">
      <c r="A16" s="15" t="s">
        <v>19</v>
      </c>
      <c r="B16" s="33">
        <f>E10</f>
        <v>1740.5</v>
      </c>
      <c r="C16" s="34" t="s">
        <v>20</v>
      </c>
      <c r="D16" s="33" t="s">
        <v>21</v>
      </c>
      <c r="E16" s="33">
        <f>B10</f>
        <v>107</v>
      </c>
      <c r="F16" s="34" t="s">
        <v>22</v>
      </c>
      <c r="G16" s="33">
        <f>D10</f>
        <v>4637.6000000000004</v>
      </c>
    </row>
    <row r="17" spans="1:7" s="19" customFormat="1" ht="22" customHeight="1">
      <c r="A17" s="15" t="s">
        <v>19</v>
      </c>
      <c r="B17" s="33">
        <f>B10</f>
        <v>107</v>
      </c>
      <c r="C17" s="34" t="s">
        <v>20</v>
      </c>
      <c r="D17" s="33">
        <v>7</v>
      </c>
      <c r="E17" s="33" t="s">
        <v>30</v>
      </c>
      <c r="F17" s="34" t="s">
        <v>22</v>
      </c>
      <c r="G17" s="33">
        <f>C10</f>
        <v>300.20000000000005</v>
      </c>
    </row>
    <row r="19" spans="1:7">
      <c r="B19" s="35">
        <f>B16</f>
        <v>1740.5</v>
      </c>
      <c r="C19" s="33"/>
      <c r="D19" s="36">
        <f>E16</f>
        <v>107</v>
      </c>
      <c r="E19" s="32"/>
      <c r="F19" s="32"/>
      <c r="G19" s="32"/>
    </row>
    <row r="20" spans="1:7">
      <c r="A20" s="15" t="s">
        <v>31</v>
      </c>
      <c r="B20" s="35"/>
      <c r="C20" s="33"/>
      <c r="D20" s="36"/>
      <c r="E20" s="32" t="s">
        <v>22</v>
      </c>
      <c r="F20" s="32"/>
      <c r="G20" s="33">
        <f>B19*D21-D19*B21</f>
        <v>734.5</v>
      </c>
    </row>
    <row r="21" spans="1:7">
      <c r="B21" s="35">
        <f>B17</f>
        <v>107</v>
      </c>
      <c r="C21" s="33"/>
      <c r="D21" s="36">
        <f>D17</f>
        <v>7</v>
      </c>
      <c r="E21" s="32"/>
      <c r="F21" s="32"/>
      <c r="G21" s="32"/>
    </row>
    <row r="22" spans="1:7">
      <c r="B22" s="32"/>
      <c r="C22" s="32"/>
      <c r="D22" s="32"/>
      <c r="E22" s="32"/>
      <c r="F22" s="32"/>
      <c r="G22" s="32"/>
    </row>
    <row r="23" spans="1:7">
      <c r="B23" s="35">
        <f>G16</f>
        <v>4637.6000000000004</v>
      </c>
      <c r="C23" s="33"/>
      <c r="D23" s="36">
        <f>E16</f>
        <v>107</v>
      </c>
      <c r="E23" s="32"/>
      <c r="F23" s="32"/>
      <c r="G23" s="32"/>
    </row>
    <row r="24" spans="1:7" ht="17">
      <c r="A24" s="15" t="s">
        <v>32</v>
      </c>
      <c r="B24" s="35"/>
      <c r="C24" s="33"/>
      <c r="D24" s="36"/>
      <c r="E24" s="32" t="s">
        <v>22</v>
      </c>
      <c r="F24" s="32"/>
      <c r="G24" s="33">
        <f>B23*D25-D23*B25</f>
        <v>341.79999999999927</v>
      </c>
    </row>
    <row r="25" spans="1:7">
      <c r="B25" s="35">
        <f>G17</f>
        <v>300.20000000000005</v>
      </c>
      <c r="C25" s="33"/>
      <c r="D25" s="36">
        <f>D17</f>
        <v>7</v>
      </c>
      <c r="E25" s="32"/>
      <c r="F25" s="32"/>
      <c r="G25" s="32"/>
    </row>
    <row r="26" spans="1:7">
      <c r="B26" s="32"/>
      <c r="C26" s="32"/>
      <c r="D26" s="32"/>
      <c r="E26" s="32"/>
      <c r="F26" s="32"/>
      <c r="G26" s="32"/>
    </row>
    <row r="27" spans="1:7">
      <c r="B27" s="35">
        <f>B16</f>
        <v>1740.5</v>
      </c>
      <c r="C27" s="33"/>
      <c r="D27" s="36">
        <f>G16</f>
        <v>4637.6000000000004</v>
      </c>
      <c r="E27" s="32"/>
      <c r="F27" s="32"/>
      <c r="G27" s="32"/>
    </row>
    <row r="28" spans="1:7" ht="17">
      <c r="A28" s="15" t="s">
        <v>33</v>
      </c>
      <c r="B28" s="35"/>
      <c r="C28" s="33"/>
      <c r="D28" s="36"/>
      <c r="E28" s="32" t="s">
        <v>22</v>
      </c>
      <c r="F28" s="32"/>
      <c r="G28" s="33">
        <f>B27*D29-D27*B29</f>
        <v>26274.900000000081</v>
      </c>
    </row>
    <row r="29" spans="1:7">
      <c r="B29" s="35">
        <f>B17</f>
        <v>107</v>
      </c>
      <c r="C29" s="33"/>
      <c r="D29" s="36">
        <f>G17</f>
        <v>300.20000000000005</v>
      </c>
      <c r="E29" s="32"/>
      <c r="F29" s="32"/>
      <c r="G29" s="32"/>
    </row>
    <row r="31" spans="1:7" s="19" customFormat="1">
      <c r="B31" s="33">
        <f>G24</f>
        <v>341.79999999999927</v>
      </c>
      <c r="C31" s="15"/>
      <c r="D31" s="15"/>
      <c r="E31" s="15"/>
      <c r="F31" s="15"/>
      <c r="G31" s="15"/>
    </row>
    <row r="32" spans="1:7" s="19" customFormat="1">
      <c r="A32" s="15" t="s">
        <v>34</v>
      </c>
      <c r="B32" s="34"/>
      <c r="C32" s="18" t="s">
        <v>22</v>
      </c>
      <c r="D32" s="37">
        <f>B31/B33</f>
        <v>0.46535057862491391</v>
      </c>
      <c r="E32" s="15"/>
      <c r="F32" s="15"/>
      <c r="G32" s="15"/>
    </row>
    <row r="33" spans="1:7" s="19" customFormat="1">
      <c r="B33" s="33">
        <f>G20</f>
        <v>734.5</v>
      </c>
      <c r="C33" s="15"/>
      <c r="D33" s="37"/>
      <c r="E33" s="15"/>
      <c r="F33" s="15"/>
      <c r="G33" s="15"/>
    </row>
    <row r="34" spans="1:7" s="19" customFormat="1">
      <c r="B34" s="33"/>
      <c r="C34" s="15"/>
      <c r="D34" s="37"/>
      <c r="E34" s="15"/>
      <c r="F34" s="15"/>
      <c r="G34" s="15"/>
    </row>
    <row r="35" spans="1:7" s="19" customFormat="1">
      <c r="B35" s="33">
        <f>G28</f>
        <v>26274.900000000081</v>
      </c>
      <c r="C35" s="15"/>
      <c r="D35" s="37"/>
      <c r="E35" s="15"/>
      <c r="F35" s="15"/>
      <c r="G35" s="15"/>
    </row>
    <row r="36" spans="1:7" s="19" customFormat="1">
      <c r="A36" s="15" t="s">
        <v>35</v>
      </c>
      <c r="B36" s="34"/>
      <c r="C36" s="18" t="s">
        <v>22</v>
      </c>
      <c r="D36" s="37">
        <f>B35/B37</f>
        <v>35.772498298162127</v>
      </c>
      <c r="E36" s="15"/>
      <c r="F36" s="15"/>
      <c r="G36" s="15"/>
    </row>
    <row r="37" spans="1:7" s="19" customFormat="1">
      <c r="B37" s="33">
        <f>G20</f>
        <v>734.5</v>
      </c>
      <c r="C37" s="15"/>
      <c r="D37" s="15"/>
      <c r="E37" s="15"/>
      <c r="F37" s="15"/>
      <c r="G37" s="15"/>
    </row>
    <row r="39" spans="1:7" s="23" customFormat="1">
      <c r="A39" s="21" t="s">
        <v>36</v>
      </c>
      <c r="B39" s="21" t="s">
        <v>38</v>
      </c>
      <c r="C39" s="21" t="s">
        <v>37</v>
      </c>
      <c r="D39" s="21" t="s">
        <v>23</v>
      </c>
      <c r="E39" s="22"/>
      <c r="F39" s="22"/>
      <c r="G39" s="22"/>
    </row>
    <row r="40" spans="1:7">
      <c r="A40" s="20" t="s">
        <v>36</v>
      </c>
      <c r="B40" s="38">
        <f>D32</f>
        <v>0.46535057862491391</v>
      </c>
      <c r="C40" s="38" t="s">
        <v>37</v>
      </c>
      <c r="D40" s="38">
        <f>D36</f>
        <v>35.772498298162127</v>
      </c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Es. 1</vt:lpstr>
      <vt:lpstr>Es. 2</vt:lpstr>
      <vt:lpstr>Es. 3</vt:lpstr>
      <vt:lpstr>Es. 4</vt:lpstr>
      <vt:lpstr>Es. 5</vt:lpstr>
    </vt:vector>
  </TitlesOfParts>
  <Company>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Marconi</dc:creator>
  <cp:lastModifiedBy>Domenico Marconi</cp:lastModifiedBy>
  <dcterms:created xsi:type="dcterms:W3CDTF">2019-12-04T15:42:28Z</dcterms:created>
  <dcterms:modified xsi:type="dcterms:W3CDTF">2019-12-12T08:11:10Z</dcterms:modified>
</cp:coreProperties>
</file>