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onghi\Desktop\Bando di concorso 3\"/>
    </mc:Choice>
  </mc:AlternateContent>
  <bookViews>
    <workbookView xWindow="0" yWindow="0" windowWidth="12765" windowHeight="3045"/>
  </bookViews>
  <sheets>
    <sheet name="Input" sheetId="1" r:id="rId1"/>
    <sheet name="Grafic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6" i="1" l="1"/>
  <c r="B7" i="1" l="1"/>
  <c r="H17" i="1" l="1"/>
  <c r="H12" i="1" l="1"/>
  <c r="H11" i="1"/>
  <c r="H10" i="1"/>
  <c r="H9" i="1"/>
  <c r="H8" i="1"/>
  <c r="H7" i="1"/>
  <c r="H5" i="1"/>
  <c r="G5" i="1"/>
  <c r="G6" i="1" s="1"/>
  <c r="G7" i="1" s="1"/>
  <c r="G8" i="1" s="1"/>
  <c r="G9" i="1" s="1"/>
  <c r="G10" i="1" s="1"/>
  <c r="G11" i="1" s="1"/>
  <c r="G12" i="1" s="1"/>
  <c r="G13" i="1" s="1"/>
  <c r="D14" i="1"/>
  <c r="E6" i="1" s="1"/>
  <c r="I7" i="1" l="1"/>
  <c r="I8" i="1"/>
  <c r="F6" i="1"/>
  <c r="I6" i="1"/>
  <c r="E13" i="1"/>
  <c r="I13" i="1" s="1"/>
  <c r="E8" i="1"/>
  <c r="F8" i="1" s="1"/>
  <c r="E12" i="1"/>
  <c r="I12" i="1" s="1"/>
  <c r="E11" i="1"/>
  <c r="I11" i="1" s="1"/>
  <c r="E10" i="1"/>
  <c r="I10" i="1" s="1"/>
  <c r="E9" i="1"/>
  <c r="I9" i="1" s="1"/>
  <c r="E7" i="1"/>
  <c r="F7" i="1" s="1"/>
  <c r="E5" i="1"/>
  <c r="F5" i="1" s="1"/>
  <c r="F10" i="1" l="1"/>
  <c r="F12" i="1"/>
  <c r="F13" i="1"/>
  <c r="F11" i="1"/>
  <c r="F9" i="1"/>
  <c r="I5" i="1"/>
  <c r="E14" i="1"/>
  <c r="F14" i="1" l="1"/>
  <c r="I14" i="1"/>
</calcChain>
</file>

<file path=xl/sharedStrings.xml><?xml version="1.0" encoding="utf-8"?>
<sst xmlns="http://schemas.openxmlformats.org/spreadsheetml/2006/main" count="32" uniqueCount="21">
  <si>
    <t>Modalità (Reddito USA)</t>
  </si>
  <si>
    <t>Frequenze assolute (numero di famiglie in mln)</t>
  </si>
  <si>
    <t xml:space="preserve"> $50.000-$75.000</t>
  </si>
  <si>
    <t xml:space="preserve"> $75.000-$100.000</t>
  </si>
  <si>
    <t>Totale</t>
  </si>
  <si>
    <t>Frequenze relative</t>
  </si>
  <si>
    <t>Frequenze %</t>
  </si>
  <si>
    <t xml:space="preserve"> Under $25.000</t>
  </si>
  <si>
    <t xml:space="preserve"> $25.000-$50.000</t>
  </si>
  <si>
    <t xml:space="preserve"> $100.000-$125.000</t>
  </si>
  <si>
    <t xml:space="preserve"> $125.000-$150.000</t>
  </si>
  <si>
    <t xml:space="preserve"> $150.000-$175.000</t>
  </si>
  <si>
    <t xml:space="preserve"> $175.000-$200.000</t>
  </si>
  <si>
    <t>Frequenze assolute cumulate</t>
  </si>
  <si>
    <t>Valore centrale</t>
  </si>
  <si>
    <t>xi*fi</t>
  </si>
  <si>
    <t xml:space="preserve">Fonte dei dati: Census Bureau USA 
</t>
  </si>
  <si>
    <t xml:space="preserve">Tabella: Distribuzione del reddito americo  – Anno 2020 
</t>
  </si>
  <si>
    <t xml:space="preserve"> $200.000-$461.100</t>
  </si>
  <si>
    <t xml:space="preserve"> $200.000-461.100</t>
  </si>
  <si>
    <t xml:space="preserve">Per il calcolo della mediana = 129.931/2 = 64.965, 5 che corrisponde al valore mediano 62.500€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</si>
</sst>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6" formatCode="0.0%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3" fontId="4" fillId="3" borderId="2" xfId="0" applyNumberFormat="1" applyFont="1" applyFill="1" applyBorder="1" applyAlignment="1">
      <alignment horizontal="center" wrapText="1" readingOrder="1"/>
    </xf>
    <xf numFmtId="0" fontId="3" fillId="4" borderId="3" xfId="0" applyFont="1" applyFill="1" applyBorder="1" applyAlignment="1">
      <alignment horizontal="left" vertical="center" wrapText="1" readingOrder="1"/>
    </xf>
    <xf numFmtId="3" fontId="4" fillId="4" borderId="3" xfId="0" applyNumberFormat="1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3" fontId="4" fillId="3" borderId="3" xfId="0" applyNumberFormat="1" applyFont="1" applyFill="1" applyBorder="1" applyAlignment="1">
      <alignment horizontal="center" wrapText="1" readingOrder="1"/>
    </xf>
    <xf numFmtId="164" fontId="0" fillId="0" borderId="0" xfId="0" applyNumberFormat="1" applyAlignment="1">
      <alignment horizontal="center"/>
    </xf>
    <xf numFmtId="0" fontId="2" fillId="2" borderId="0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0" fillId="0" borderId="0" xfId="1" applyNumberFormat="1" applyFont="1"/>
    <xf numFmtId="166" fontId="0" fillId="0" borderId="0" xfId="1" applyNumberFormat="1" applyFont="1" applyAlignment="1">
      <alignment horizontal="center"/>
    </xf>
    <xf numFmtId="9" fontId="0" fillId="0" borderId="0" xfId="1" applyNumberFormat="1" applyFont="1" applyAlignment="1">
      <alignment horizontal="center"/>
    </xf>
    <xf numFmtId="1" fontId="0" fillId="0" borderId="0" xfId="0" applyNumberFormat="1"/>
    <xf numFmtId="3" fontId="0" fillId="0" borderId="0" xfId="0" applyNumberForma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7" fontId="0" fillId="0" borderId="0" xfId="0" applyNumberForma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Grafico!$F$9:$F$17</c:f>
              <c:strCache>
                <c:ptCount val="9"/>
                <c:pt idx="0">
                  <c:v> Under $25.000</c:v>
                </c:pt>
                <c:pt idx="1">
                  <c:v> $25.000-$50.000</c:v>
                </c:pt>
                <c:pt idx="2">
                  <c:v> $50.000-$75.000</c:v>
                </c:pt>
                <c:pt idx="3">
                  <c:v> $75.000-$100.000</c:v>
                </c:pt>
                <c:pt idx="4">
                  <c:v> $100.000-$125.000</c:v>
                </c:pt>
                <c:pt idx="5">
                  <c:v> $125.000-$150.000</c:v>
                </c:pt>
                <c:pt idx="6">
                  <c:v> $150.000-$175.000</c:v>
                </c:pt>
                <c:pt idx="7">
                  <c:v> $175.000-$200.000</c:v>
                </c:pt>
                <c:pt idx="8">
                  <c:v> $200.000-461.100</c:v>
                </c:pt>
              </c:strCache>
            </c:strRef>
          </c:cat>
          <c:val>
            <c:numRef>
              <c:f>Grafico!$G$9:$G$17</c:f>
              <c:numCache>
                <c:formatCode>0.0%</c:formatCode>
                <c:ptCount val="9"/>
                <c:pt idx="0">
                  <c:v>0.18100376353603068</c:v>
                </c:pt>
                <c:pt idx="1">
                  <c:v>0.19699686756817081</c:v>
                </c:pt>
                <c:pt idx="2">
                  <c:v>0.16400243206009343</c:v>
                </c:pt>
                <c:pt idx="3">
                  <c:v>0.12200321709214891</c:v>
                </c:pt>
                <c:pt idx="4">
                  <c:v>9.5127413781160769E-2</c:v>
                </c:pt>
                <c:pt idx="5">
                  <c:v>5.7869176716872799E-2</c:v>
                </c:pt>
                <c:pt idx="6">
                  <c:v>5.0172784016131636E-2</c:v>
                </c:pt>
                <c:pt idx="7">
                  <c:v>2.9823521715372007E-2</c:v>
                </c:pt>
                <c:pt idx="8">
                  <c:v>0.10300082351401899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0-491C-8CBA-B74092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18928480"/>
        <c:axId val="418929136"/>
      </c:barChart>
      <c:catAx>
        <c:axId val="41892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929136"/>
        <c:crosses val="autoZero"/>
        <c:auto val="1"/>
        <c:lblAlgn val="ctr"/>
        <c:lblOffset val="100"/>
        <c:noMultiLvlLbl val="0"/>
      </c:catAx>
      <c:valAx>
        <c:axId val="4189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92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7</xdr:row>
      <xdr:rowOff>85726</xdr:rowOff>
    </xdr:from>
    <xdr:to>
      <xdr:col>19</xdr:col>
      <xdr:colOff>504825</xdr:colOff>
      <xdr:row>16</xdr:row>
      <xdr:rowOff>295275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365125</xdr:colOff>
      <xdr:row>10</xdr:row>
      <xdr:rowOff>339725</xdr:rowOff>
    </xdr:from>
    <xdr:to>
      <xdr:col>14</xdr:col>
      <xdr:colOff>377825</xdr:colOff>
      <xdr:row>14</xdr:row>
      <xdr:rowOff>145625</xdr:rowOff>
    </xdr:to>
    <xdr:cxnSp macro="">
      <xdr:nvCxnSpPr>
        <xdr:cNvPr id="4" name="Connettore diritto 3"/>
        <xdr:cNvCxnSpPr/>
      </xdr:nvCxnSpPr>
      <xdr:spPr>
        <a:xfrm>
          <a:off x="9652000" y="3054350"/>
          <a:ext cx="12700" cy="13680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149225</xdr:colOff>
      <xdr:row>9</xdr:row>
      <xdr:rowOff>225425</xdr:rowOff>
    </xdr:from>
    <xdr:to>
      <xdr:col>13</xdr:col>
      <xdr:colOff>161925</xdr:colOff>
      <xdr:row>14</xdr:row>
      <xdr:rowOff>144800</xdr:rowOff>
    </xdr:to>
    <xdr:cxnSp macro="">
      <xdr:nvCxnSpPr>
        <xdr:cNvPr id="3" name="Connettore diritto 2"/>
        <xdr:cNvCxnSpPr/>
      </xdr:nvCxnSpPr>
      <xdr:spPr>
        <a:xfrm>
          <a:off x="8826500" y="2549525"/>
          <a:ext cx="12700" cy="187200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8"/>
  <sheetViews>
    <sheetView tabSelected="1" workbookViewId="0">
      <selection activeCell="G7" sqref="G7"/>
    </sheetView>
  </sheetViews>
  <sheetFormatPr defaultRowHeight="15" x14ac:dyDescent="0.25"/>
  <cols>
    <col min="2" max="2" width="8.5703125" customWidth="1"/>
    <col min="3" max="3" width="17.140625" customWidth="1"/>
    <col min="4" max="4" width="20.42578125" customWidth="1"/>
    <col min="5" max="5" width="10.5703125" customWidth="1"/>
    <col min="6" max="6" width="10.42578125" customWidth="1"/>
    <col min="7" max="7" width="13.42578125" customWidth="1"/>
    <col min="8" max="8" width="8.85546875" customWidth="1"/>
    <col min="9" max="9" width="11.5703125" customWidth="1"/>
    <col min="10" max="10" width="10.85546875" bestFit="1" customWidth="1"/>
  </cols>
  <sheetData>
    <row r="3" spans="2:15" ht="43.5" customHeight="1" thickBot="1" x14ac:dyDescent="0.3">
      <c r="C3" s="18" t="s">
        <v>17</v>
      </c>
      <c r="D3" s="18"/>
    </row>
    <row r="4" spans="2:15" ht="70.5" customHeight="1" thickBot="1" x14ac:dyDescent="0.3">
      <c r="C4" s="2" t="s">
        <v>0</v>
      </c>
      <c r="D4" s="2" t="s">
        <v>1</v>
      </c>
      <c r="E4" s="2" t="s">
        <v>5</v>
      </c>
      <c r="F4" s="10" t="s">
        <v>6</v>
      </c>
      <c r="G4" s="10" t="s">
        <v>13</v>
      </c>
      <c r="H4" s="10" t="s">
        <v>14</v>
      </c>
      <c r="I4" s="10" t="s">
        <v>15</v>
      </c>
    </row>
    <row r="5" spans="2:15" ht="16.5" thickTop="1" thickBot="1" x14ac:dyDescent="0.3">
      <c r="B5" s="15"/>
      <c r="C5" s="3" t="s">
        <v>7</v>
      </c>
      <c r="D5" s="4">
        <v>23518</v>
      </c>
      <c r="E5" s="9">
        <f t="shared" ref="E5:E13" si="0">D5/$D$14</f>
        <v>0.18100376353603068</v>
      </c>
      <c r="F5" s="13">
        <f>E5</f>
        <v>0.18100376353603068</v>
      </c>
      <c r="G5" s="4">
        <f>D5</f>
        <v>23518</v>
      </c>
      <c r="H5" s="1">
        <f>25000/2</f>
        <v>12500</v>
      </c>
      <c r="I5" s="16">
        <f>H5*E5</f>
        <v>2262.5470442003834</v>
      </c>
    </row>
    <row r="6" spans="2:15" ht="15.75" thickBot="1" x14ac:dyDescent="0.3">
      <c r="C6" s="5" t="s">
        <v>8</v>
      </c>
      <c r="D6" s="6">
        <v>25596</v>
      </c>
      <c r="E6" s="9">
        <f t="shared" si="0"/>
        <v>0.19699686756817081</v>
      </c>
      <c r="F6" s="13">
        <f t="shared" ref="F6:F13" si="1">E6</f>
        <v>0.19699686756817081</v>
      </c>
      <c r="G6" s="6">
        <f>G5+D6</f>
        <v>49114</v>
      </c>
      <c r="H6" s="1">
        <f>75000/2</f>
        <v>37500</v>
      </c>
      <c r="I6" s="16">
        <f t="shared" ref="I6:I13" si="2">H6*E6</f>
        <v>7387.3825338064053</v>
      </c>
    </row>
    <row r="7" spans="2:15" ht="15.75" thickBot="1" x14ac:dyDescent="0.3">
      <c r="B7" s="17">
        <f>(50000+75000)/2</f>
        <v>62500</v>
      </c>
      <c r="C7" s="7" t="s">
        <v>2</v>
      </c>
      <c r="D7" s="8">
        <v>21309</v>
      </c>
      <c r="E7" s="9">
        <f t="shared" si="0"/>
        <v>0.16400243206009343</v>
      </c>
      <c r="F7" s="13">
        <f t="shared" si="1"/>
        <v>0.16400243206009343</v>
      </c>
      <c r="G7" s="6">
        <f t="shared" ref="G7:G13" si="3">G6+D7</f>
        <v>70423</v>
      </c>
      <c r="H7" s="1">
        <f>(50000+75000)/2</f>
        <v>62500</v>
      </c>
      <c r="I7" s="16">
        <f t="shared" si="2"/>
        <v>10250.15200375584</v>
      </c>
    </row>
    <row r="8" spans="2:15" ht="15.75" thickBot="1" x14ac:dyDescent="0.3">
      <c r="B8" s="17">
        <v>67521</v>
      </c>
      <c r="C8" s="5" t="s">
        <v>3</v>
      </c>
      <c r="D8" s="6">
        <v>15852</v>
      </c>
      <c r="E8" s="9">
        <f t="shared" si="0"/>
        <v>0.12200321709214891</v>
      </c>
      <c r="F8" s="13">
        <f t="shared" si="1"/>
        <v>0.12200321709214891</v>
      </c>
      <c r="G8" s="6">
        <f t="shared" si="3"/>
        <v>86275</v>
      </c>
      <c r="H8" s="1">
        <f>175000/2</f>
        <v>87500</v>
      </c>
      <c r="I8" s="16">
        <f t="shared" si="2"/>
        <v>10675.281495563029</v>
      </c>
    </row>
    <row r="9" spans="2:15" ht="18.600000000000001" customHeight="1" thickTop="1" thickBot="1" x14ac:dyDescent="0.3">
      <c r="C9" s="7" t="s">
        <v>9</v>
      </c>
      <c r="D9" s="4">
        <v>12360</v>
      </c>
      <c r="E9" s="9">
        <f t="shared" si="0"/>
        <v>9.5127413781160769E-2</v>
      </c>
      <c r="F9" s="13">
        <f t="shared" si="1"/>
        <v>9.5127413781160769E-2</v>
      </c>
      <c r="G9" s="6">
        <f t="shared" si="3"/>
        <v>98635</v>
      </c>
      <c r="H9" s="1">
        <f>225000/2</f>
        <v>112500</v>
      </c>
      <c r="I9" s="16">
        <f t="shared" si="2"/>
        <v>10701.834050380587</v>
      </c>
    </row>
    <row r="10" spans="2:15" ht="18.95" customHeight="1" thickBot="1" x14ac:dyDescent="0.3">
      <c r="C10" s="5" t="s">
        <v>10</v>
      </c>
      <c r="D10" s="6">
        <v>7519</v>
      </c>
      <c r="E10" s="9">
        <f t="shared" si="0"/>
        <v>5.7869176716872799E-2</v>
      </c>
      <c r="F10" s="13">
        <f t="shared" si="1"/>
        <v>5.7869176716872799E-2</v>
      </c>
      <c r="G10" s="6">
        <f t="shared" si="3"/>
        <v>106154</v>
      </c>
      <c r="H10" s="1">
        <f>275000/2</f>
        <v>137500</v>
      </c>
      <c r="I10" s="16">
        <f t="shared" si="2"/>
        <v>7957.0117985700099</v>
      </c>
      <c r="J10" s="1"/>
    </row>
    <row r="11" spans="2:15" ht="21" customHeight="1" thickTop="1" thickBot="1" x14ac:dyDescent="0.3">
      <c r="C11" s="7" t="s">
        <v>11</v>
      </c>
      <c r="D11" s="4">
        <v>6519</v>
      </c>
      <c r="E11" s="9">
        <f t="shared" si="0"/>
        <v>5.0172784016131636E-2</v>
      </c>
      <c r="F11" s="13">
        <f t="shared" si="1"/>
        <v>5.0172784016131636E-2</v>
      </c>
      <c r="G11" s="6">
        <f t="shared" si="3"/>
        <v>112673</v>
      </c>
      <c r="H11" s="1">
        <f>(150000+175000)/2</f>
        <v>162500</v>
      </c>
      <c r="I11" s="16">
        <f t="shared" si="2"/>
        <v>8153.0774026213912</v>
      </c>
      <c r="J11" s="1"/>
    </row>
    <row r="12" spans="2:15" ht="18" customHeight="1" thickBot="1" x14ac:dyDescent="0.3">
      <c r="C12" s="5" t="s">
        <v>12</v>
      </c>
      <c r="D12" s="6">
        <v>3875</v>
      </c>
      <c r="E12" s="9">
        <f t="shared" si="0"/>
        <v>2.9823521715372007E-2</v>
      </c>
      <c r="F12" s="13">
        <f t="shared" si="1"/>
        <v>2.9823521715372007E-2</v>
      </c>
      <c r="G12" s="6">
        <f t="shared" si="3"/>
        <v>116548</v>
      </c>
      <c r="H12" s="1">
        <f>375000/2</f>
        <v>187500</v>
      </c>
      <c r="I12" s="16">
        <f t="shared" si="2"/>
        <v>5591.910321632251</v>
      </c>
      <c r="K12" t="s">
        <v>20</v>
      </c>
      <c r="O12" s="1"/>
    </row>
    <row r="13" spans="2:15" ht="27" customHeight="1" thickBot="1" x14ac:dyDescent="0.3">
      <c r="C13" s="7" t="s">
        <v>18</v>
      </c>
      <c r="D13" s="8">
        <v>13383</v>
      </c>
      <c r="E13" s="9">
        <f t="shared" si="0"/>
        <v>0.10300082351401899</v>
      </c>
      <c r="F13" s="13">
        <f t="shared" si="1"/>
        <v>0.10300082351401899</v>
      </c>
      <c r="G13" s="6">
        <f t="shared" si="3"/>
        <v>129931</v>
      </c>
      <c r="H13">
        <f>(461100+200000)/2</f>
        <v>330550</v>
      </c>
      <c r="I13" s="16">
        <f t="shared" si="2"/>
        <v>34046.922212558973</v>
      </c>
    </row>
    <row r="14" spans="2:15" ht="15.75" thickBot="1" x14ac:dyDescent="0.3">
      <c r="C14" s="5" t="s">
        <v>4</v>
      </c>
      <c r="D14" s="6">
        <f>SUM(D5:D13)</f>
        <v>129931</v>
      </c>
      <c r="E14" s="11">
        <f>SUM(E5:E13)</f>
        <v>1</v>
      </c>
      <c r="F14" s="14">
        <f>SUM(F5:F13)</f>
        <v>1</v>
      </c>
      <c r="G14" s="12"/>
      <c r="I14" s="16">
        <f>SUM(I5:I13)</f>
        <v>97026.118863088879</v>
      </c>
      <c r="L14" s="20"/>
    </row>
    <row r="15" spans="2:15" ht="30.95" customHeight="1" x14ac:dyDescent="0.25">
      <c r="C15" s="19" t="s">
        <v>16</v>
      </c>
      <c r="D15" s="19"/>
    </row>
    <row r="16" spans="2:15" x14ac:dyDescent="0.25">
      <c r="I16" s="16"/>
    </row>
    <row r="17" spans="8:8" hidden="1" x14ac:dyDescent="0.25">
      <c r="H17">
        <f>H13*2</f>
        <v>661100</v>
      </c>
    </row>
    <row r="18" spans="8:8" hidden="1" x14ac:dyDescent="0.25">
      <c r="H18">
        <v>-200000</v>
      </c>
    </row>
  </sheetData>
  <mergeCells count="2">
    <mergeCell ref="C3:D3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G18"/>
  <sheetViews>
    <sheetView topLeftCell="A4" workbookViewId="0">
      <selection activeCell="F8" sqref="F8:G18"/>
    </sheetView>
  </sheetViews>
  <sheetFormatPr defaultRowHeight="15" x14ac:dyDescent="0.25"/>
  <cols>
    <col min="6" max="6" width="18.5703125" customWidth="1"/>
    <col min="7" max="7" width="17.140625" customWidth="1"/>
    <col min="8" max="8" width="12.42578125" customWidth="1"/>
  </cols>
  <sheetData>
    <row r="7" spans="6:7" ht="15.75" thickBot="1" x14ac:dyDescent="0.3"/>
    <row r="8" spans="6:7" ht="45.75" thickBot="1" x14ac:dyDescent="0.3">
      <c r="F8" s="2" t="s">
        <v>0</v>
      </c>
      <c r="G8" s="10" t="s">
        <v>6</v>
      </c>
    </row>
    <row r="9" spans="6:7" ht="31.5" thickTop="1" thickBot="1" x14ac:dyDescent="0.3">
      <c r="F9" s="3" t="s">
        <v>7</v>
      </c>
      <c r="G9" s="13">
        <v>0.18100376353603068</v>
      </c>
    </row>
    <row r="10" spans="6:7" ht="30.75" thickBot="1" x14ac:dyDescent="0.3">
      <c r="F10" s="5" t="s">
        <v>8</v>
      </c>
      <c r="G10" s="13">
        <v>0.19699686756817081</v>
      </c>
    </row>
    <row r="11" spans="6:7" ht="30.75" thickBot="1" x14ac:dyDescent="0.3">
      <c r="F11" s="7" t="s">
        <v>2</v>
      </c>
      <c r="G11" s="13">
        <v>0.16400243206009343</v>
      </c>
    </row>
    <row r="12" spans="6:7" ht="30.75" thickBot="1" x14ac:dyDescent="0.3">
      <c r="F12" s="5" t="s">
        <v>3</v>
      </c>
      <c r="G12" s="13">
        <v>0.12200321709214891</v>
      </c>
    </row>
    <row r="13" spans="6:7" ht="30.75" thickBot="1" x14ac:dyDescent="0.3">
      <c r="F13" s="7" t="s">
        <v>9</v>
      </c>
      <c r="G13" s="13">
        <v>9.5127413781160769E-2</v>
      </c>
    </row>
    <row r="14" spans="6:7" ht="30.75" thickBot="1" x14ac:dyDescent="0.3">
      <c r="F14" s="5" t="s">
        <v>10</v>
      </c>
      <c r="G14" s="13">
        <v>5.7869176716872799E-2</v>
      </c>
    </row>
    <row r="15" spans="6:7" ht="30.75" thickBot="1" x14ac:dyDescent="0.3">
      <c r="F15" s="7" t="s">
        <v>11</v>
      </c>
      <c r="G15" s="13">
        <v>5.0172784016131636E-2</v>
      </c>
    </row>
    <row r="16" spans="6:7" ht="30.75" thickBot="1" x14ac:dyDescent="0.3">
      <c r="F16" s="5" t="s">
        <v>12</v>
      </c>
      <c r="G16" s="13">
        <v>2.9823521715372007E-2</v>
      </c>
    </row>
    <row r="17" spans="6:7" ht="30.75" thickBot="1" x14ac:dyDescent="0.3">
      <c r="F17" s="7" t="s">
        <v>19</v>
      </c>
      <c r="G17" s="13">
        <v>0.10300082351401899</v>
      </c>
    </row>
    <row r="18" spans="6:7" ht="15.75" thickBot="1" x14ac:dyDescent="0.3">
      <c r="F18" s="5" t="s">
        <v>4</v>
      </c>
      <c r="G18" s="1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Input</vt:lpstr>
      <vt:lpstr>Grafico</vt:lpstr>
    </vt:vector>
  </TitlesOfParts>
  <Company>MBDA Italia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Longhi</dc:creator>
  <cp:lastModifiedBy>Silvia Longhi</cp:lastModifiedBy>
  <dcterms:created xsi:type="dcterms:W3CDTF">2022-03-23T11:40:20Z</dcterms:created>
  <dcterms:modified xsi:type="dcterms:W3CDTF">2023-03-21T15:32:29Z</dcterms:modified>
</cp:coreProperties>
</file>