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13_ncr:1_{7271FA82-E807-44DC-8E1F-F3C3B3DBCA0A}" xr6:coauthVersionLast="47" xr6:coauthVersionMax="47" xr10:uidLastSave="{00000000-0000-0000-0000-000000000000}"/>
  <bookViews>
    <workbookView xWindow="-108" yWindow="-108" windowWidth="23256" windowHeight="12576" xr2:uid="{BFA116F7-0A6B-45EA-B0AB-FD1FD3158F7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1" i="2"/>
  <c r="J4" i="2"/>
  <c r="J5" i="2"/>
  <c r="J6" i="2"/>
  <c r="J7" i="2"/>
  <c r="J8" i="2"/>
  <c r="J3" i="2"/>
  <c r="I12" i="2"/>
  <c r="I13" i="2"/>
  <c r="I14" i="2"/>
  <c r="K14" i="2" s="1"/>
  <c r="I15" i="2"/>
  <c r="I16" i="2"/>
  <c r="I11" i="2"/>
  <c r="I4" i="2"/>
  <c r="I5" i="2"/>
  <c r="I6" i="2"/>
  <c r="I7" i="2"/>
  <c r="I8" i="2"/>
  <c r="I3" i="2"/>
  <c r="F12" i="2"/>
  <c r="F13" i="2"/>
  <c r="F14" i="2"/>
  <c r="F15" i="2"/>
  <c r="F16" i="2"/>
  <c r="F11" i="2"/>
  <c r="F8" i="2"/>
  <c r="F7" i="2"/>
  <c r="F6" i="2"/>
  <c r="F5" i="2"/>
  <c r="F4" i="2"/>
  <c r="F3" i="2"/>
  <c r="E12" i="2"/>
  <c r="E13" i="2"/>
  <c r="E14" i="2"/>
  <c r="E15" i="2"/>
  <c r="E16" i="2"/>
  <c r="E11" i="2"/>
  <c r="E4" i="2"/>
  <c r="E5" i="2"/>
  <c r="E6" i="2"/>
  <c r="E7" i="2"/>
  <c r="E8" i="2"/>
  <c r="E3" i="2"/>
  <c r="K5" i="2"/>
  <c r="K16" i="2" l="1"/>
  <c r="K12" i="2"/>
  <c r="K11" i="2"/>
  <c r="K15" i="2"/>
  <c r="K3" i="2"/>
  <c r="K4" i="2"/>
  <c r="K13" i="2"/>
  <c r="K6" i="2"/>
  <c r="K8" i="2"/>
  <c r="K7" i="2"/>
  <c r="L3" i="2" l="1"/>
  <c r="M12" i="2" s="1"/>
  <c r="N12" i="2" s="1"/>
  <c r="M8" i="2" l="1"/>
  <c r="N8" i="2" s="1"/>
  <c r="M3" i="2"/>
  <c r="N3" i="2" s="1"/>
  <c r="O3" i="2" s="1"/>
  <c r="M6" i="2"/>
  <c r="N6" i="2" s="1"/>
  <c r="M15" i="2"/>
  <c r="N15" i="2" s="1"/>
  <c r="M5" i="2"/>
  <c r="N5" i="2" s="1"/>
  <c r="M11" i="2"/>
  <c r="N11" i="2" s="1"/>
  <c r="M14" i="2"/>
  <c r="N14" i="2" s="1"/>
  <c r="M7" i="2"/>
  <c r="N7" i="2" s="1"/>
  <c r="M4" i="2"/>
  <c r="N4" i="2" s="1"/>
  <c r="M13" i="2"/>
  <c r="N13" i="2" s="1"/>
  <c r="M16" i="2"/>
  <c r="N16" i="2" s="1"/>
  <c r="O11" i="2" l="1"/>
  <c r="P3" i="2"/>
</calcChain>
</file>

<file path=xl/sharedStrings.xml><?xml version="1.0" encoding="utf-8"?>
<sst xmlns="http://schemas.openxmlformats.org/spreadsheetml/2006/main" count="38" uniqueCount="24">
  <si>
    <t>Control 1</t>
  </si>
  <si>
    <t>Control 2</t>
  </si>
  <si>
    <t xml:space="preserve">Control 3 </t>
  </si>
  <si>
    <t>Control 4</t>
  </si>
  <si>
    <t>Control 5</t>
  </si>
  <si>
    <t>Control 6</t>
  </si>
  <si>
    <t>Condition1</t>
  </si>
  <si>
    <t>Condition2</t>
  </si>
  <si>
    <t>Condition3</t>
  </si>
  <si>
    <t>Condition4</t>
  </si>
  <si>
    <t>Condition5</t>
  </si>
  <si>
    <t>Condition6</t>
  </si>
  <si>
    <t>Ct1</t>
  </si>
  <si>
    <t>Ct2</t>
  </si>
  <si>
    <t>BETA ACTIN</t>
  </si>
  <si>
    <t>Average</t>
  </si>
  <si>
    <t>TRPV1</t>
  </si>
  <si>
    <t>Standard Deviation</t>
  </si>
  <si>
    <t xml:space="preserve">∆CT		</t>
  </si>
  <si>
    <t xml:space="preserve">∆∆CT		</t>
  </si>
  <si>
    <t>2^(-∆∆CT)</t>
  </si>
  <si>
    <t>t-test</t>
  </si>
  <si>
    <t xml:space="preserve">Human Ovarian surface epithelial cells </t>
  </si>
  <si>
    <t xml:space="preserve">Human Ovarian Cancer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</si>
</sst>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0" fillId="2" borderId="1" xfId="0" applyNumberFormat="1" applyFill="1" applyBorder="1"/>
    <xf numFmtId="0" fontId="0" fillId="3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9E90-7CE0-4AAB-AA01-710C5C46C35F}">
  <dimension ref="A1:P16"/>
  <sheetViews>
    <sheetView tabSelected="1" topLeftCell="H1" workbookViewId="0">
      <selection activeCell="P3" sqref="P3"/>
    </sheetView>
  </sheetViews>
  <sheetFormatPr defaultRowHeight="14.4" x14ac:dyDescent="0.3"/>
  <cols>
    <col min="1" max="1" width="10.5546875" customWidth="1"/>
    <col min="2" max="2" width="33.21875" customWidth="1"/>
    <col min="4" max="4" width="12.21875" customWidth="1"/>
    <col min="5" max="5" width="16.5546875" bestFit="1" customWidth="1"/>
    <col min="9" max="9" width="16.109375" customWidth="1"/>
    <col min="10" max="10" width="17.33203125" customWidth="1"/>
    <col min="11" max="11" width="10.44140625" customWidth="1"/>
  </cols>
  <sheetData>
    <row r="1" spans="1:16" x14ac:dyDescent="0.3">
      <c r="E1" s="1" t="s">
        <v>14</v>
      </c>
      <c r="I1" s="3" t="s">
        <v>16</v>
      </c>
    </row>
    <row r="2" spans="1:16" x14ac:dyDescent="0.3">
      <c r="C2" s="2" t="s">
        <v>12</v>
      </c>
      <c r="D2" s="2" t="s">
        <v>13</v>
      </c>
      <c r="E2" s="2" t="s">
        <v>15</v>
      </c>
      <c r="F2" s="2" t="s">
        <v>17</v>
      </c>
      <c r="G2" s="2" t="s">
        <v>12</v>
      </c>
      <c r="H2" s="2" t="s">
        <v>13</v>
      </c>
      <c r="I2" s="2" t="s">
        <v>15</v>
      </c>
      <c r="J2" s="2" t="s">
        <v>17</v>
      </c>
      <c r="K2" s="2" t="s">
        <v>18</v>
      </c>
      <c r="L2" s="4"/>
      <c r="M2" s="4" t="s">
        <v>19</v>
      </c>
      <c r="N2" s="4" t="s">
        <v>20</v>
      </c>
      <c r="P2" s="4" t="s">
        <v>21</v>
      </c>
    </row>
    <row r="3" spans="1:16" x14ac:dyDescent="0.3">
      <c r="A3" s="5" t="s">
        <v>0</v>
      </c>
      <c r="B3" s="5" t="s">
        <v>22</v>
      </c>
      <c r="C3" s="5">
        <v>16.38</v>
      </c>
      <c r="D3" s="5">
        <v>16.489999999999998</v>
      </c>
      <c r="E3" s="5">
        <f>AVERAGE(C3,D3)</f>
        <v>16.434999999999999</v>
      </c>
      <c r="F3" s="5">
        <f>STDEV(C3,D3)</f>
        <v>7.7781745930519827E-2</v>
      </c>
      <c r="G3" s="5">
        <v>28.57</v>
      </c>
      <c r="H3" s="5">
        <v>28.63</v>
      </c>
      <c r="I3" s="5">
        <f>AVERAGE(G3,H3)</f>
        <v>28.6</v>
      </c>
      <c r="J3" s="5">
        <f>STDEV(G3,H3)</f>
        <v>4.2426406871191945E-2</v>
      </c>
      <c r="K3" s="5">
        <f>(I3-E3)</f>
        <v>12.165000000000003</v>
      </c>
      <c r="L3" s="5">
        <f>AVERAGE(K3:K8)</f>
        <v>12.050833333333335</v>
      </c>
      <c r="M3" s="5">
        <f t="shared" ref="M3:M8" si="0">(K3-$L$3)</f>
        <v>0.11416666666666764</v>
      </c>
      <c r="N3" s="5">
        <f>2^(-M3)</f>
        <v>0.92391583133907207</v>
      </c>
      <c r="O3">
        <f>AVERAGE(N3:N8)</f>
        <v>1.0095801766931707</v>
      </c>
      <c r="P3" s="7">
        <f>_xlfn.T.TEST(N3:N8,N11:N16,2,2)</f>
        <v>3.9890800848633922E-3</v>
      </c>
    </row>
    <row r="4" spans="1:16" x14ac:dyDescent="0.3">
      <c r="A4" s="5" t="s">
        <v>1</v>
      </c>
      <c r="B4" s="5" t="s">
        <v>22</v>
      </c>
      <c r="C4" s="5">
        <v>16.489999999999998</v>
      </c>
      <c r="D4" s="5">
        <v>16.25</v>
      </c>
      <c r="E4" s="5">
        <f t="shared" ref="E4:E8" si="1">AVERAGE(C4,D4)</f>
        <v>16.369999999999997</v>
      </c>
      <c r="F4" s="5">
        <f t="shared" ref="F4:F8" si="2">STDEV(C4,D4)</f>
        <v>0.16970562748477031</v>
      </c>
      <c r="G4" s="5">
        <v>28.43</v>
      </c>
      <c r="H4" s="5">
        <v>28.03</v>
      </c>
      <c r="I4" s="5">
        <f t="shared" ref="I4:I8" si="3">AVERAGE(G4,H4)</f>
        <v>28.23</v>
      </c>
      <c r="J4" s="5">
        <f t="shared" ref="J4:J8" si="4">STDEV(G4,H4)</f>
        <v>0.28284271247461801</v>
      </c>
      <c r="K4" s="5">
        <f t="shared" ref="K4:K8" si="5">(I4-E4)</f>
        <v>11.860000000000003</v>
      </c>
      <c r="L4" s="5"/>
      <c r="M4" s="5">
        <f t="shared" si="0"/>
        <v>-0.19083333333333208</v>
      </c>
      <c r="N4" s="5">
        <f t="shared" ref="N4:N8" si="6">2^(-M4)</f>
        <v>1.1414228371729098</v>
      </c>
    </row>
    <row r="5" spans="1:16" x14ac:dyDescent="0.3">
      <c r="A5" s="5" t="s">
        <v>2</v>
      </c>
      <c r="B5" s="5" t="s">
        <v>22</v>
      </c>
      <c r="C5" s="5">
        <v>17.23</v>
      </c>
      <c r="D5" s="5">
        <v>17.579999999999998</v>
      </c>
      <c r="E5" s="5">
        <f t="shared" si="1"/>
        <v>17.405000000000001</v>
      </c>
      <c r="F5" s="5">
        <f t="shared" si="2"/>
        <v>0.24748737341529012</v>
      </c>
      <c r="G5" s="5">
        <v>28.76</v>
      </c>
      <c r="H5" s="5">
        <v>29.83</v>
      </c>
      <c r="I5" s="5">
        <f t="shared" si="3"/>
        <v>29.295000000000002</v>
      </c>
      <c r="J5" s="5">
        <f t="shared" si="4"/>
        <v>0.75660425586960356</v>
      </c>
      <c r="K5" s="5">
        <f t="shared" si="5"/>
        <v>11.89</v>
      </c>
      <c r="L5" s="5"/>
      <c r="M5" s="5">
        <f t="shared" si="0"/>
        <v>-0.16083333333333449</v>
      </c>
      <c r="N5" s="5">
        <f t="shared" si="6"/>
        <v>1.1179326948564077</v>
      </c>
    </row>
    <row r="6" spans="1:16" x14ac:dyDescent="0.3">
      <c r="A6" s="5" t="s">
        <v>3</v>
      </c>
      <c r="B6" s="5" t="s">
        <v>22</v>
      </c>
      <c r="C6" s="5">
        <v>16.420000000000002</v>
      </c>
      <c r="D6" s="5">
        <v>16.36</v>
      </c>
      <c r="E6" s="5">
        <f t="shared" si="1"/>
        <v>16.39</v>
      </c>
      <c r="F6" s="5">
        <f t="shared" si="2"/>
        <v>4.2426406871194457E-2</v>
      </c>
      <c r="G6" s="5">
        <v>28.8</v>
      </c>
      <c r="H6" s="5">
        <v>28.2</v>
      </c>
      <c r="I6" s="5">
        <f t="shared" si="3"/>
        <v>28.5</v>
      </c>
      <c r="J6" s="5">
        <f t="shared" si="4"/>
        <v>0.42426406871192951</v>
      </c>
      <c r="K6" s="5">
        <f t="shared" si="5"/>
        <v>12.11</v>
      </c>
      <c r="L6" s="5"/>
      <c r="M6" s="5">
        <f t="shared" si="0"/>
        <v>5.9166666666664369E-2</v>
      </c>
      <c r="N6" s="5">
        <f t="shared" si="6"/>
        <v>0.9598183720674266</v>
      </c>
    </row>
    <row r="7" spans="1:16" x14ac:dyDescent="0.3">
      <c r="A7" s="5" t="s">
        <v>4</v>
      </c>
      <c r="B7" s="5" t="s">
        <v>22</v>
      </c>
      <c r="C7" s="5">
        <v>16.309999999999999</v>
      </c>
      <c r="D7" s="5">
        <v>16.29</v>
      </c>
      <c r="E7" s="5">
        <f t="shared" si="1"/>
        <v>16.299999999999997</v>
      </c>
      <c r="F7" s="5">
        <f t="shared" si="2"/>
        <v>1.4142135623730649E-2</v>
      </c>
      <c r="G7" s="5">
        <v>28.12</v>
      </c>
      <c r="H7" s="5">
        <v>28.21</v>
      </c>
      <c r="I7" s="5">
        <f t="shared" si="3"/>
        <v>28.164999999999999</v>
      </c>
      <c r="J7" s="5">
        <f t="shared" si="4"/>
        <v>6.3639610306789177E-2</v>
      </c>
      <c r="K7" s="5">
        <f t="shared" si="5"/>
        <v>11.865000000000002</v>
      </c>
      <c r="L7" s="5"/>
      <c r="M7" s="5">
        <f t="shared" si="0"/>
        <v>-0.18583333333333307</v>
      </c>
      <c r="N7" s="5">
        <f t="shared" si="6"/>
        <v>1.137473814154023</v>
      </c>
    </row>
    <row r="8" spans="1:16" x14ac:dyDescent="0.3">
      <c r="A8" s="5" t="s">
        <v>5</v>
      </c>
      <c r="B8" s="5" t="s">
        <v>22</v>
      </c>
      <c r="C8" s="5">
        <v>15.63</v>
      </c>
      <c r="D8" s="5">
        <v>15.75</v>
      </c>
      <c r="E8" s="5">
        <f t="shared" si="1"/>
        <v>15.690000000000001</v>
      </c>
      <c r="F8" s="5">
        <f t="shared" si="2"/>
        <v>8.4852813742385153E-2</v>
      </c>
      <c r="G8" s="5">
        <v>28.15</v>
      </c>
      <c r="H8" s="5">
        <v>28.06</v>
      </c>
      <c r="I8" s="5">
        <f t="shared" si="3"/>
        <v>28.104999999999997</v>
      </c>
      <c r="J8" s="5">
        <f t="shared" si="4"/>
        <v>6.3639610306789177E-2</v>
      </c>
      <c r="K8" s="5">
        <f t="shared" si="5"/>
        <v>12.414999999999996</v>
      </c>
      <c r="L8" s="5"/>
      <c r="M8" s="5">
        <f t="shared" si="0"/>
        <v>0.36416666666666053</v>
      </c>
      <c r="N8" s="5">
        <f t="shared" si="6"/>
        <v>0.77691751056918501</v>
      </c>
    </row>
    <row r="9" spans="1:16" x14ac:dyDescent="0.3">
      <c r="A9" s="8"/>
      <c r="B9" s="8"/>
      <c r="C9" s="8"/>
      <c r="D9" s="8"/>
      <c r="E9" s="8"/>
      <c r="F9" s="5"/>
      <c r="G9" s="8"/>
      <c r="H9" s="8"/>
      <c r="I9" s="8"/>
      <c r="J9" s="5"/>
      <c r="K9" s="8"/>
      <c r="L9" s="8"/>
      <c r="M9" s="8"/>
      <c r="N9" s="8"/>
    </row>
    <row r="10" spans="1:16" x14ac:dyDescent="0.3">
      <c r="A10" s="8"/>
      <c r="B10" s="8"/>
      <c r="C10" s="8"/>
      <c r="D10" s="8"/>
      <c r="E10" s="8"/>
      <c r="F10" s="5"/>
      <c r="G10" s="8"/>
      <c r="H10" s="8"/>
      <c r="I10" s="8"/>
      <c r="J10" s="5"/>
      <c r="K10" s="8"/>
      <c r="L10" s="8"/>
      <c r="M10" s="8"/>
      <c r="N10" s="8"/>
    </row>
    <row r="11" spans="1:16" x14ac:dyDescent="0.3">
      <c r="A11" s="6" t="s">
        <v>6</v>
      </c>
      <c r="B11" s="6" t="s">
        <v>23</v>
      </c>
      <c r="C11" s="6">
        <v>15.73</v>
      </c>
      <c r="D11" s="6">
        <v>16.11</v>
      </c>
      <c r="E11" s="6">
        <f>AVERAGE(C11,D11)</f>
        <v>15.92</v>
      </c>
      <c r="F11" s="6">
        <f>STDEV(C11,D11)</f>
        <v>0.26870057685088738</v>
      </c>
      <c r="G11" s="6">
        <v>26.4</v>
      </c>
      <c r="H11" s="6">
        <v>26.05</v>
      </c>
      <c r="I11" s="6">
        <f>AVERAGE(G11,H11)</f>
        <v>26.225000000000001</v>
      </c>
      <c r="J11" s="6">
        <f>STDEV(G11,H11)</f>
        <v>0.24748737341529012</v>
      </c>
      <c r="K11" s="6">
        <f t="shared" ref="K11:K16" si="7">(I11-E11)</f>
        <v>10.305000000000001</v>
      </c>
      <c r="L11" s="6"/>
      <c r="M11" s="6">
        <f t="shared" ref="M11:M16" si="8">(K11-$L$3)</f>
        <v>-1.7458333333333336</v>
      </c>
      <c r="N11" s="6">
        <f>2^(-M11)</f>
        <v>3.3538852593639512</v>
      </c>
      <c r="O11">
        <f>AVERAGE(N11:N16)</f>
        <v>2.6097523722931961</v>
      </c>
    </row>
    <row r="12" spans="1:16" x14ac:dyDescent="0.3">
      <c r="A12" s="6" t="s">
        <v>7</v>
      </c>
      <c r="B12" s="6" t="s">
        <v>23</v>
      </c>
      <c r="C12" s="6">
        <v>15.68</v>
      </c>
      <c r="D12" s="6">
        <v>15.96</v>
      </c>
      <c r="E12" s="6">
        <f t="shared" ref="E12:E16" si="9">AVERAGE(C12,D12)</f>
        <v>15.82</v>
      </c>
      <c r="F12" s="6">
        <f t="shared" ref="F12:F16" si="10">STDEV(C12,D12)</f>
        <v>0.1979898987322341</v>
      </c>
      <c r="G12" s="6">
        <v>26.13</v>
      </c>
      <c r="H12" s="6">
        <v>26.57</v>
      </c>
      <c r="I12" s="6">
        <f t="shared" ref="I12:I16" si="11">AVERAGE(G12,H12)</f>
        <v>26.35</v>
      </c>
      <c r="J12" s="6">
        <f t="shared" ref="J12:J16" si="12">STDEV(G12,H12)</f>
        <v>0.31112698372208181</v>
      </c>
      <c r="K12" s="6">
        <f t="shared" si="7"/>
        <v>10.530000000000001</v>
      </c>
      <c r="L12" s="6"/>
      <c r="M12" s="6">
        <f t="shared" si="8"/>
        <v>-1.5208333333333339</v>
      </c>
      <c r="N12" s="6">
        <f t="shared" ref="N12:N16" si="13">2^(-M12)</f>
        <v>2.8695675446220017</v>
      </c>
    </row>
    <row r="13" spans="1:16" x14ac:dyDescent="0.3">
      <c r="A13" s="6" t="s">
        <v>8</v>
      </c>
      <c r="B13" s="6" t="s">
        <v>23</v>
      </c>
      <c r="C13" s="6">
        <v>15.22</v>
      </c>
      <c r="D13" s="6">
        <v>15.66</v>
      </c>
      <c r="E13" s="6">
        <f t="shared" si="9"/>
        <v>15.440000000000001</v>
      </c>
      <c r="F13" s="6">
        <f t="shared" si="10"/>
        <v>0.31112698372208053</v>
      </c>
      <c r="G13" s="6">
        <v>26.9</v>
      </c>
      <c r="H13" s="6">
        <v>27.32</v>
      </c>
      <c r="I13" s="6">
        <f t="shared" si="11"/>
        <v>27.11</v>
      </c>
      <c r="J13" s="6">
        <f t="shared" si="12"/>
        <v>0.29698484809835118</v>
      </c>
      <c r="K13" s="6">
        <f t="shared" si="7"/>
        <v>11.669999999999998</v>
      </c>
      <c r="L13" s="6"/>
      <c r="M13" s="6">
        <f t="shared" si="8"/>
        <v>-0.38083333333333691</v>
      </c>
      <c r="N13" s="6">
        <f t="shared" si="13"/>
        <v>1.3020937571104518</v>
      </c>
    </row>
    <row r="14" spans="1:16" x14ac:dyDescent="0.3">
      <c r="A14" s="6" t="s">
        <v>9</v>
      </c>
      <c r="B14" s="6" t="s">
        <v>23</v>
      </c>
      <c r="C14" s="6">
        <v>15.95</v>
      </c>
      <c r="D14" s="6">
        <v>15.71</v>
      </c>
      <c r="E14" s="6">
        <f t="shared" si="9"/>
        <v>15.83</v>
      </c>
      <c r="F14" s="6">
        <f t="shared" si="10"/>
        <v>0.16970562748477031</v>
      </c>
      <c r="G14" s="6">
        <v>26.2</v>
      </c>
      <c r="H14" s="6">
        <v>26.15</v>
      </c>
      <c r="I14" s="6">
        <f t="shared" si="11"/>
        <v>26.174999999999997</v>
      </c>
      <c r="J14" s="6">
        <f t="shared" si="12"/>
        <v>3.5355339059327882E-2</v>
      </c>
      <c r="K14" s="6">
        <f t="shared" si="7"/>
        <v>10.344999999999997</v>
      </c>
      <c r="L14" s="6"/>
      <c r="M14" s="6">
        <f t="shared" si="8"/>
        <v>-1.705833333333338</v>
      </c>
      <c r="N14" s="6">
        <f t="shared" si="13"/>
        <v>3.2621730905734934</v>
      </c>
    </row>
    <row r="15" spans="1:16" x14ac:dyDescent="0.3">
      <c r="A15" s="6" t="s">
        <v>10</v>
      </c>
      <c r="B15" s="6" t="s">
        <v>23</v>
      </c>
      <c r="C15" s="6">
        <v>15.11</v>
      </c>
      <c r="D15" s="6">
        <v>15.16</v>
      </c>
      <c r="E15" s="6">
        <f t="shared" si="9"/>
        <v>15.135</v>
      </c>
      <c r="F15" s="6">
        <f t="shared" si="10"/>
        <v>3.5355339059327882E-2</v>
      </c>
      <c r="G15" s="6">
        <v>26.76</v>
      </c>
      <c r="H15" s="6">
        <v>26.88</v>
      </c>
      <c r="I15" s="6">
        <f t="shared" si="11"/>
        <v>26.82</v>
      </c>
      <c r="J15" s="6">
        <f t="shared" si="12"/>
        <v>8.485281374238389E-2</v>
      </c>
      <c r="K15" s="6">
        <f t="shared" si="7"/>
        <v>11.685</v>
      </c>
      <c r="L15" s="6"/>
      <c r="M15" s="6">
        <f t="shared" si="8"/>
        <v>-0.36583333333333456</v>
      </c>
      <c r="N15" s="6">
        <f t="shared" si="13"/>
        <v>1.2886257540010422</v>
      </c>
    </row>
    <row r="16" spans="1:16" x14ac:dyDescent="0.3">
      <c r="A16" s="6" t="s">
        <v>11</v>
      </c>
      <c r="B16" s="6" t="s">
        <v>23</v>
      </c>
      <c r="C16" s="6">
        <v>16.02</v>
      </c>
      <c r="D16" s="6">
        <v>16.010000000000002</v>
      </c>
      <c r="E16" s="6">
        <f t="shared" si="9"/>
        <v>16.015000000000001</v>
      </c>
      <c r="F16" s="6">
        <f t="shared" si="10"/>
        <v>7.0710678118640685E-3</v>
      </c>
      <c r="G16" s="6">
        <v>26.1</v>
      </c>
      <c r="H16" s="6">
        <v>26.35</v>
      </c>
      <c r="I16" s="6">
        <f t="shared" si="11"/>
        <v>26.225000000000001</v>
      </c>
      <c r="J16" s="6">
        <f t="shared" si="12"/>
        <v>0.17677669529663689</v>
      </c>
      <c r="K16" s="6">
        <f t="shared" si="7"/>
        <v>10.210000000000001</v>
      </c>
      <c r="L16" s="6"/>
      <c r="M16" s="6">
        <f t="shared" si="8"/>
        <v>-1.8408333333333342</v>
      </c>
      <c r="N16" s="6">
        <f t="shared" si="13"/>
        <v>3.5821688280882342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dcterms:created xsi:type="dcterms:W3CDTF">2023-03-15T06:23:10Z</dcterms:created>
  <dcterms:modified xsi:type="dcterms:W3CDTF">2023-03-16T16:17:49Z</dcterms:modified>
</cp:coreProperties>
</file>