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3100" yWindow="0" windowWidth="25360" windowHeight="15820" tabRatio="500" activeTab="1"/>
  </bookViews>
  <sheets>
    <sheet name="esercizio" sheetId="2" r:id="rId1"/>
    <sheet name="istruzioni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2" l="1"/>
  <c r="B25" i="2"/>
  <c r="G26" i="2"/>
  <c r="G25" i="2"/>
  <c r="B15" i="2"/>
  <c r="B17" i="2"/>
  <c r="F9" i="2"/>
</calcChain>
</file>

<file path=xl/sharedStrings.xml><?xml version="1.0" encoding="utf-8"?>
<sst xmlns="http://schemas.openxmlformats.org/spreadsheetml/2006/main" count="101" uniqueCount="85">
  <si>
    <t>sabbia</t>
  </si>
  <si>
    <t>limo</t>
  </si>
  <si>
    <t>argilla</t>
  </si>
  <si>
    <t>pH</t>
  </si>
  <si>
    <t>8,2</t>
  </si>
  <si>
    <t>Sostanza Organica</t>
  </si>
  <si>
    <t>C.S.C</t>
  </si>
  <si>
    <t xml:space="preserve">calcare attivo </t>
  </si>
  <si>
    <t>P2O5 assimilabile</t>
  </si>
  <si>
    <t>K2O scambiabile</t>
  </si>
  <si>
    <t>MgO scambiabile</t>
  </si>
  <si>
    <t>N totale</t>
  </si>
  <si>
    <t xml:space="preserve">profondità suolo </t>
  </si>
  <si>
    <t xml:space="preserve">densità suolo </t>
  </si>
  <si>
    <t>t/m3</t>
  </si>
  <si>
    <t>m</t>
  </si>
  <si>
    <t>volume suolo</t>
  </si>
  <si>
    <t>ppm</t>
  </si>
  <si>
    <t>ppm (=g/t)</t>
  </si>
  <si>
    <t>Kg/Ha</t>
  </si>
  <si>
    <t>%</t>
  </si>
  <si>
    <t>%o</t>
  </si>
  <si>
    <t>MEDIO</t>
  </si>
  <si>
    <t>RICCO</t>
  </si>
  <si>
    <t xml:space="preserve">ELEMENTO </t>
  </si>
  <si>
    <t>BASSO</t>
  </si>
  <si>
    <t>ELEVATO</t>
  </si>
  <si>
    <t>Sost. Organ. %</t>
  </si>
  <si>
    <t>&lt; 1.5</t>
  </si>
  <si>
    <t>1.5-3</t>
  </si>
  <si>
    <t>&gt;3</t>
  </si>
  <si>
    <t>LIVELLI DI FERTILITA</t>
  </si>
  <si>
    <t>&lt;1</t>
  </si>
  <si>
    <t>&gt;2</t>
  </si>
  <si>
    <t>1-2</t>
  </si>
  <si>
    <t>MEDIA</t>
  </si>
  <si>
    <t>16meq/100g</t>
  </si>
  <si>
    <t>CLASSE</t>
  </si>
  <si>
    <t>ULTRA ACIDO</t>
  </si>
  <si>
    <t>ESTREMAMENTE ACIDO</t>
  </si>
  <si>
    <t>MOLTO FORTEMENTE ACIDO</t>
  </si>
  <si>
    <t>FORTEMENTE ACIDO</t>
  </si>
  <si>
    <t>MODERATAMENTE ACIDO</t>
  </si>
  <si>
    <t>DEBOLMENTE ACIDO</t>
  </si>
  <si>
    <t>NEUTRO</t>
  </si>
  <si>
    <t>DEBOLMENTE ALCALINO</t>
  </si>
  <si>
    <t>MODERATAMENTE ALCALINO</t>
  </si>
  <si>
    <t>FORTEMENTE ALCALINO</t>
  </si>
  <si>
    <t>MOLTO FORTEMENTE ALCALINO</t>
  </si>
  <si>
    <t>VALORI DI PH</t>
  </si>
  <si>
    <t> &lt; 3,5</t>
  </si>
  <si>
    <t> 3,4 – 4,4</t>
  </si>
  <si>
    <t> 4,5 – 5,0</t>
  </si>
  <si>
    <t> 5,1 – 5,5</t>
  </si>
  <si>
    <t> 5,6 – 6,0</t>
  </si>
  <si>
    <t> 6,1 – 6,5</t>
  </si>
  <si>
    <t> 6,6 – 7,3</t>
  </si>
  <si>
    <t> 7,4 – 7,8</t>
  </si>
  <si>
    <t> 7,9 – 8,4</t>
  </si>
  <si>
    <t> 8,5 – 9,0</t>
  </si>
  <si>
    <t> &lt; 9,0</t>
  </si>
  <si>
    <t>tipo di suolo ARGILLOSO</t>
  </si>
  <si>
    <t>valori  medi</t>
  </si>
  <si>
    <t>apporti</t>
  </si>
  <si>
    <t xml:space="preserve">apporti elemento </t>
  </si>
  <si>
    <t>m3/Ha</t>
  </si>
  <si>
    <t>t/Ha</t>
  </si>
  <si>
    <t>peso unità suolo</t>
  </si>
  <si>
    <t>dove:</t>
  </si>
  <si>
    <t>Si deve classificare il terreno secondo il livello di dotazione.</t>
  </si>
  <si>
    <t>A questo punto se la dotazione è:</t>
  </si>
  <si>
    <t>Quota di arricchimento</t>
  </si>
  <si>
    <t>La formula è la seguente:</t>
  </si>
  <si>
    <t>CONCIMAZIONE DI FONDO</t>
  </si>
  <si>
    <t>Si interviene soprattutto con ammendanti organici (ad esempio letame) in modo da cercare di migliorare la struttura ed apportare anche elementi nutritivi. Di norma non si compie nessuna concimazione specifica a meno che dalle analisi del terreno non risulti una scarsa dotazione di fosforo e/o potassio. In questo caso si può compiere una concimazione calcolando la dose di arricchimento cioè la quantità di elemento che è necessario somministrare al terreno per portarlo al limite inferiore di normalità</t>
  </si>
  <si>
    <r>
      <rPr>
        <sz val="12"/>
        <color theme="1"/>
        <rFont val="Lucida Grande"/>
      </rPr>
      <t>✓</t>
    </r>
    <r>
      <rPr>
        <sz val="12"/>
        <color theme="1"/>
        <rFont val="Century Gothic"/>
      </rPr>
      <t xml:space="preserve"> normale o più alta del limite superiore di dotazione, non si interviene</t>
    </r>
  </si>
  <si>
    <r>
      <rPr>
        <sz val="12"/>
        <color theme="1"/>
        <rFont val="Lucida Grande"/>
      </rPr>
      <t>✓</t>
    </r>
    <r>
      <rPr>
        <sz val="12"/>
        <color theme="1"/>
        <rFont val="Century Gothic"/>
      </rPr>
      <t xml:space="preserve"> più bassa del limite inferiore di dotazione, si calcola la quota di arricchimento</t>
    </r>
  </si>
  <si>
    <t xml:space="preserve"> 5 * Da * Q</t>
  </si>
  <si>
    <t>5 è una costante che risulta dalla profondità del terreno considerata (50cm) e dal rapporto dimensionale tra le grandezze</t>
  </si>
  <si>
    <r>
      <rPr>
        <b/>
        <sz val="12"/>
        <color theme="1"/>
        <rFont val="AGaramond"/>
      </rPr>
      <t>Da</t>
    </r>
    <r>
      <rPr>
        <sz val="12"/>
        <color theme="1"/>
        <rFont val="AGaramond"/>
      </rPr>
      <t xml:space="preserve"> </t>
    </r>
    <r>
      <rPr>
        <sz val="12"/>
        <color theme="1"/>
        <rFont val="AGaramond"/>
      </rPr>
      <t xml:space="preserve">è la densità apparente del terreno </t>
    </r>
  </si>
  <si>
    <r>
      <rPr>
        <b/>
        <sz val="12"/>
        <color theme="1"/>
        <rFont val="AGaramond"/>
      </rPr>
      <t>Q</t>
    </r>
    <r>
      <rPr>
        <sz val="12"/>
        <color theme="1"/>
        <rFont val="AGaramond"/>
      </rPr>
      <t xml:space="preserve"> </t>
    </r>
    <r>
      <rPr>
        <sz val="12"/>
        <color theme="1"/>
        <rFont val="AGaramond"/>
      </rPr>
      <t xml:space="preserve">è la differenza tra il valore del limite inferiore di normalità del terreno e la dotazione risultante dalle analisi. </t>
    </r>
  </si>
  <si>
    <t>P</t>
  </si>
  <si>
    <t>K</t>
  </si>
  <si>
    <t>(g/Ha)</t>
  </si>
  <si>
    <t xml:space="preserve"> P * Q (=5*Da*Q)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</si>
</sst>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theme="1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</font>
    <font>
      <sz val="14"/>
      <color rgb="FF545454"/>
      <name val="Raleway"/>
    </font>
    <font>
      <b/>
      <sz val="14"/>
      <color rgb="FF545454"/>
      <name val="Raleway"/>
    </font>
    <font>
      <sz val="12"/>
      <color theme="1"/>
      <name val="AGaramond"/>
    </font>
    <font>
      <sz val="12"/>
      <color theme="1"/>
      <name val="AGaramond"/>
    </font>
    <font>
      <sz val="12"/>
      <color theme="1"/>
      <name val="Lucida Grande"/>
    </font>
    <font>
      <b/>
      <sz val="12"/>
      <color theme="1"/>
      <name val="AGaramon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2" xfId="0" applyFont="1" applyBorder="1"/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4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0" fontId="6" fillId="0" borderId="0" xfId="0" applyFont="1"/>
    <xf numFmtId="0" fontId="5" fillId="0" borderId="0" xfId="0" applyFont="1"/>
    <xf numFmtId="0" fontId="2" fillId="0" borderId="0" xfId="17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0" fontId="8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26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19" builtinId="9" hidden="1"/>
    <cellStyle name="Collegamento visitato" xfId="20" builtinId="9" hidden="1"/>
    <cellStyle name="Collegamento visitato" xfId="21" builtinId="9" hidden="1"/>
    <cellStyle name="Collegamento visitato" xfId="22" builtinId="9" hidden="1"/>
    <cellStyle name="Collegamento visitato" xfId="23" builtinId="9" hidden="1"/>
    <cellStyle name="Collegamento visitato" xfId="24" builtinId="9" hidden="1"/>
    <cellStyle name="Collegamento visitato" xfId="25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4" Type="http://schemas.openxmlformats.org/officeDocument/2006/relationships/image" Target="../media/image5.jpe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jpeg"/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635000</xdr:colOff>
      <xdr:row>13</xdr:row>
      <xdr:rowOff>135538</xdr:rowOff>
    </xdr:from>
    <xdr:to>
      <xdr:col>11</xdr:col>
      <xdr:colOff>1498600</xdr:colOff>
      <xdr:row>22</xdr:row>
      <xdr:rowOff>25400</xdr:rowOff>
    </xdr:to>
    <xdr:pic>
      <xdr:nvPicPr>
        <xdr:cNvPr id="2" name="Immagine 1" descr="Schermata 2020-04-06 alle 12.04.5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51700" y="2777138"/>
          <a:ext cx="6159500" cy="1718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165100</xdr:rowOff>
    </xdr:from>
    <xdr:to>
      <xdr:col>0</xdr:col>
      <xdr:colOff>7188200</xdr:colOff>
      <xdr:row>13</xdr:row>
      <xdr:rowOff>161905</xdr:rowOff>
    </xdr:to>
    <xdr:pic>
      <xdr:nvPicPr>
        <xdr:cNvPr id="2" name="Immagine 1" descr="Schermata 2020-04-01 alle 11.51.43.png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057400"/>
          <a:ext cx="7188200" cy="20288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13</xdr:row>
      <xdr:rowOff>177800</xdr:rowOff>
    </xdr:from>
    <xdr:to>
      <xdr:col>0</xdr:col>
      <xdr:colOff>7343919</xdr:colOff>
      <xdr:row>23</xdr:row>
      <xdr:rowOff>203199</xdr:rowOff>
    </xdr:to>
    <xdr:pic>
      <xdr:nvPicPr>
        <xdr:cNvPr id="3" name="Immagine 2" descr="Schermata 2020-04-01 alle 11.52.42.png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1" y="4127500"/>
          <a:ext cx="7153418" cy="2057399"/>
        </a:xfrm>
        <a:prstGeom prst="rect">
          <a:avLst/>
        </a:prstGeom>
      </xdr:spPr>
    </xdr:pic>
    <xdr:clientData/>
  </xdr:twoCellAnchor>
  <xdr:twoCellAnchor editAs="oneCell">
    <xdr:from>
      <xdr:col>0</xdr:col>
      <xdr:colOff>7462401</xdr:colOff>
      <xdr:row>17</xdr:row>
      <xdr:rowOff>127000</xdr:rowOff>
    </xdr:from>
    <xdr:to>
      <xdr:col>2</xdr:col>
      <xdr:colOff>609599</xdr:colOff>
      <xdr:row>30</xdr:row>
      <xdr:rowOff>30651</xdr:rowOff>
    </xdr:to>
    <xdr:pic>
      <xdr:nvPicPr>
        <xdr:cNvPr id="4" name="Immagine 3" descr="dotazione in K Mg Ca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62401" y="4889500"/>
          <a:ext cx="3510398" cy="2545251"/>
        </a:xfrm>
        <a:prstGeom prst="rect">
          <a:avLst/>
        </a:prstGeom>
      </xdr:spPr>
    </xdr:pic>
    <xdr:clientData/>
  </xdr:twoCellAnchor>
  <xdr:twoCellAnchor editAs="oneCell">
    <xdr:from>
      <xdr:col>0</xdr:col>
      <xdr:colOff>7480300</xdr:colOff>
      <xdr:row>5</xdr:row>
      <xdr:rowOff>194979</xdr:rowOff>
    </xdr:from>
    <xdr:to>
      <xdr:col>2</xdr:col>
      <xdr:colOff>76200</xdr:colOff>
      <xdr:row>16</xdr:row>
      <xdr:rowOff>121504</xdr:rowOff>
    </xdr:to>
    <xdr:pic>
      <xdr:nvPicPr>
        <xdr:cNvPr id="6" name="Immagine 5" descr="dotazione in P.jpg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80300" y="2519079"/>
          <a:ext cx="2959100" cy="2161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152400</xdr:rowOff>
    </xdr:from>
    <xdr:to>
      <xdr:col>0</xdr:col>
      <xdr:colOff>6451600</xdr:colOff>
      <xdr:row>56</xdr:row>
      <xdr:rowOff>38229</xdr:rowOff>
    </xdr:to>
    <xdr:pic>
      <xdr:nvPicPr>
        <xdr:cNvPr id="7" name="Immagine 6" descr="Schermata 2020-03-28 alle 10.36.36.png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385300"/>
          <a:ext cx="6451600" cy="334022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7175500</xdr:colOff>
      <xdr:row>38</xdr:row>
      <xdr:rowOff>182783</xdr:rowOff>
    </xdr:from>
    <xdr:to>
      <xdr:col>3</xdr:col>
      <xdr:colOff>780724</xdr:colOff>
      <xdr:row>54</xdr:row>
      <xdr:rowOff>127130</xdr:rowOff>
    </xdr:to>
    <xdr:pic>
      <xdr:nvPicPr>
        <xdr:cNvPr id="8" name="Immagine 7" descr="Schermata 2020-03-28 alle 10.38.59.png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175500" y="9212483"/>
          <a:ext cx="4793924" cy="3195547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6</xdr:col>
      <xdr:colOff>127000</xdr:colOff>
      <xdr:row>6</xdr:row>
      <xdr:rowOff>76200</xdr:rowOff>
    </xdr:to>
    <xdr:pic>
      <xdr:nvPicPr>
        <xdr:cNvPr id="9" name="Immagine 8"/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3124200" cy="2603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5486400</xdr:colOff>
      <xdr:row>10</xdr:row>
      <xdr:rowOff>101600</xdr:rowOff>
    </xdr:from>
    <xdr:to>
      <xdr:col>0</xdr:col>
      <xdr:colOff>5981700</xdr:colOff>
      <xdr:row>13</xdr:row>
      <xdr:rowOff>63500</xdr:rowOff>
    </xdr:to>
    <xdr:sp macro="" textlink="">
      <xdr:nvSpPr>
        <xdr:cNvPr id="10" name="Ovale 9"/>
        <xdr:cNvSpPr/>
      </xdr:nvSpPr>
      <xdr:spPr>
        <a:xfrm>
          <a:off x="5486400" y="3441700"/>
          <a:ext cx="495300" cy="571500"/>
        </a:xfrm>
        <a:prstGeom prst="ellipse">
          <a:avLst/>
        </a:prstGeom>
        <a:noFill/>
        <a:ln w="38100" cmpd="sng">
          <a:solidFill>
            <a:schemeClr val="accent2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5651500</xdr:colOff>
      <xdr:row>21</xdr:row>
      <xdr:rowOff>38100</xdr:rowOff>
    </xdr:from>
    <xdr:to>
      <xdr:col>0</xdr:col>
      <xdr:colOff>6299200</xdr:colOff>
      <xdr:row>24</xdr:row>
      <xdr:rowOff>63500</xdr:rowOff>
    </xdr:to>
    <xdr:sp macro="" textlink="">
      <xdr:nvSpPr>
        <xdr:cNvPr id="11" name="Ovale 10"/>
        <xdr:cNvSpPr/>
      </xdr:nvSpPr>
      <xdr:spPr>
        <a:xfrm>
          <a:off x="5651500" y="5613400"/>
          <a:ext cx="647700" cy="635000"/>
        </a:xfrm>
        <a:prstGeom prst="ellipse">
          <a:avLst/>
        </a:prstGeom>
        <a:noFill/>
        <a:ln w="57150" cmpd="sng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5" workbookViewId="0">
      <selection activeCell="B25" sqref="B25"/>
    </sheetView>
  </sheetViews>
  <sheetFormatPr baseColWidth="10" defaultColWidth="23.6640625" defaultRowHeight="16" x14ac:dyDescent="0"/>
  <cols>
    <col min="1" max="1" width="29.83203125" style="2" customWidth="1"/>
    <col min="2" max="2" width="22.5" style="5" customWidth="1"/>
    <col min="3" max="3" width="11.33203125" style="2" customWidth="1"/>
    <col min="4" max="4" width="13.33203125" style="2" customWidth="1"/>
    <col min="5" max="6" width="9.83203125" style="2" customWidth="1"/>
    <col min="7" max="7" width="12.83203125" style="2" customWidth="1"/>
    <col min="8" max="8" width="14.83203125" style="2" customWidth="1"/>
    <col min="9" max="9" width="10.33203125" style="2" customWidth="1"/>
    <col min="10" max="10" width="12.33203125" style="2" customWidth="1"/>
    <col min="11" max="11" width="9.33203125" style="2" bestFit="1" customWidth="1"/>
    <col min="12" max="16384" width="23.6640625" style="2"/>
  </cols>
  <sheetData>
    <row r="1" spans="1:11">
      <c r="A1" s="1" t="s">
        <v>0</v>
      </c>
      <c r="B1" s="7">
        <v>15</v>
      </c>
      <c r="C1" s="8" t="s">
        <v>20</v>
      </c>
      <c r="D1" s="27" t="s">
        <v>61</v>
      </c>
      <c r="I1" s="26" t="s">
        <v>31</v>
      </c>
      <c r="J1" s="26"/>
      <c r="K1" s="26"/>
    </row>
    <row r="2" spans="1:11">
      <c r="A2" s="3" t="s">
        <v>1</v>
      </c>
      <c r="B2" s="6">
        <v>22</v>
      </c>
      <c r="C2" s="9" t="s">
        <v>20</v>
      </c>
      <c r="D2" s="28"/>
      <c r="H2" s="15" t="s">
        <v>24</v>
      </c>
      <c r="I2" s="12" t="s">
        <v>25</v>
      </c>
      <c r="J2" s="12" t="s">
        <v>22</v>
      </c>
      <c r="K2" s="12" t="s">
        <v>26</v>
      </c>
    </row>
    <row r="3" spans="1:11">
      <c r="A3" s="3" t="s">
        <v>2</v>
      </c>
      <c r="B3" s="6">
        <v>63</v>
      </c>
      <c r="C3" s="9" t="s">
        <v>20</v>
      </c>
      <c r="D3" s="29"/>
      <c r="H3" s="12" t="s">
        <v>11</v>
      </c>
      <c r="I3" s="13" t="s">
        <v>32</v>
      </c>
      <c r="J3" s="14" t="s">
        <v>34</v>
      </c>
      <c r="K3" s="13" t="s">
        <v>33</v>
      </c>
    </row>
    <row r="4" spans="1:11">
      <c r="A4" s="1" t="s">
        <v>3</v>
      </c>
      <c r="B4" s="7" t="s">
        <v>4</v>
      </c>
      <c r="C4" s="8"/>
      <c r="H4" s="12" t="s">
        <v>27</v>
      </c>
      <c r="I4" s="13" t="s">
        <v>28</v>
      </c>
      <c r="J4" s="13" t="s">
        <v>29</v>
      </c>
      <c r="K4" s="13" t="s">
        <v>30</v>
      </c>
    </row>
    <row r="5" spans="1:11">
      <c r="A5" s="3" t="s">
        <v>5</v>
      </c>
      <c r="B5" s="6">
        <v>0.9</v>
      </c>
      <c r="C5" s="9" t="s">
        <v>20</v>
      </c>
      <c r="D5" s="16" t="s">
        <v>25</v>
      </c>
    </row>
    <row r="6" spans="1:11">
      <c r="A6" s="3" t="s">
        <v>6</v>
      </c>
      <c r="B6" s="6" t="s">
        <v>36</v>
      </c>
      <c r="C6" s="9"/>
      <c r="D6" s="16" t="s">
        <v>35</v>
      </c>
    </row>
    <row r="7" spans="1:11">
      <c r="A7" s="3" t="s">
        <v>7</v>
      </c>
      <c r="B7" s="6">
        <v>11</v>
      </c>
      <c r="C7" s="9" t="s">
        <v>20</v>
      </c>
      <c r="D7" s="16"/>
    </row>
    <row r="8" spans="1:11">
      <c r="A8" s="1" t="s">
        <v>11</v>
      </c>
      <c r="B8" s="7">
        <v>1.5</v>
      </c>
      <c r="C8" s="8" t="s">
        <v>21</v>
      </c>
      <c r="D8" s="16" t="s">
        <v>22</v>
      </c>
    </row>
    <row r="9" spans="1:11">
      <c r="A9" s="3" t="s">
        <v>8</v>
      </c>
      <c r="B9" s="6">
        <v>16</v>
      </c>
      <c r="C9" s="9" t="s">
        <v>18</v>
      </c>
      <c r="D9" s="16" t="s">
        <v>25</v>
      </c>
      <c r="E9" s="2">
        <v>30</v>
      </c>
      <c r="F9" s="2">
        <f>E9-16</f>
        <v>14</v>
      </c>
    </row>
    <row r="10" spans="1:11">
      <c r="A10" s="3" t="s">
        <v>9</v>
      </c>
      <c r="B10" s="6">
        <v>86</v>
      </c>
      <c r="C10" s="9" t="s">
        <v>17</v>
      </c>
      <c r="D10" s="16" t="s">
        <v>25</v>
      </c>
    </row>
    <row r="11" spans="1:11">
      <c r="A11" s="4" t="s">
        <v>10</v>
      </c>
      <c r="B11" s="10">
        <v>180</v>
      </c>
      <c r="C11" s="11" t="s">
        <v>17</v>
      </c>
      <c r="D11" s="16" t="s">
        <v>23</v>
      </c>
    </row>
    <row r="14" spans="1:11">
      <c r="A14" s="2" t="s">
        <v>12</v>
      </c>
      <c r="B14" s="5">
        <v>0.5</v>
      </c>
      <c r="C14" s="2" t="s">
        <v>15</v>
      </c>
    </row>
    <row r="15" spans="1:11">
      <c r="A15" s="2" t="s">
        <v>16</v>
      </c>
      <c r="B15" s="21">
        <f>B14*10000</f>
        <v>5000</v>
      </c>
      <c r="C15" s="2" t="s">
        <v>65</v>
      </c>
    </row>
    <row r="16" spans="1:11">
      <c r="A16" s="2" t="s">
        <v>13</v>
      </c>
      <c r="B16" s="5">
        <v>1.1599999999999999</v>
      </c>
      <c r="C16" s="2" t="s">
        <v>14</v>
      </c>
    </row>
    <row r="17" spans="1:12">
      <c r="A17" s="2" t="s">
        <v>67</v>
      </c>
      <c r="B17" s="21">
        <f>B15*B16</f>
        <v>5800</v>
      </c>
      <c r="C17" s="2" t="s">
        <v>66</v>
      </c>
      <c r="L17" s="20"/>
    </row>
    <row r="18" spans="1:12">
      <c r="G18" s="2" t="s">
        <v>62</v>
      </c>
      <c r="H18" s="2" t="s">
        <v>63</v>
      </c>
      <c r="I18" s="30" t="s">
        <v>64</v>
      </c>
      <c r="J18" s="30"/>
    </row>
    <row r="19" spans="1:12">
      <c r="H19" s="17"/>
      <c r="J19" s="22"/>
    </row>
    <row r="20" spans="1:12">
      <c r="H20" s="17"/>
      <c r="J20" s="22"/>
    </row>
    <row r="21" spans="1:12">
      <c r="H21" s="17"/>
      <c r="J21" s="22"/>
    </row>
    <row r="24" spans="1:12">
      <c r="A24" s="2" t="s">
        <v>84</v>
      </c>
    </row>
    <row r="25" spans="1:12">
      <c r="A25" s="3" t="s">
        <v>8</v>
      </c>
      <c r="B25" s="17">
        <f>(25-B9)*B17</f>
        <v>52200</v>
      </c>
      <c r="C25" s="2" t="s">
        <v>83</v>
      </c>
      <c r="D25" s="2">
        <v>52.2</v>
      </c>
      <c r="E25" s="2" t="s">
        <v>19</v>
      </c>
      <c r="F25" s="2" t="s">
        <v>81</v>
      </c>
      <c r="G25" s="2">
        <f>D25*0.436</f>
        <v>22.7592</v>
      </c>
      <c r="H25" s="2" t="s">
        <v>19</v>
      </c>
    </row>
    <row r="26" spans="1:12">
      <c r="A26" s="3" t="s">
        <v>9</v>
      </c>
      <c r="B26" s="17">
        <f>(144-B10)*B17</f>
        <v>336400</v>
      </c>
      <c r="C26" s="2" t="s">
        <v>83</v>
      </c>
      <c r="D26" s="2">
        <v>336.4</v>
      </c>
      <c r="E26" s="2" t="s">
        <v>19</v>
      </c>
      <c r="F26" s="2" t="s">
        <v>82</v>
      </c>
      <c r="G26" s="2">
        <f>D26*0.83</f>
        <v>279.21199999999999</v>
      </c>
      <c r="H26" s="2" t="s">
        <v>19</v>
      </c>
    </row>
    <row r="54" spans="1:2" ht="18">
      <c r="B54" s="18" t="s">
        <v>49</v>
      </c>
    </row>
    <row r="55" spans="1:2" ht="18">
      <c r="B55" s="19" t="s">
        <v>50</v>
      </c>
    </row>
    <row r="56" spans="1:2" ht="18">
      <c r="A56" s="18" t="s">
        <v>37</v>
      </c>
      <c r="B56" s="19" t="s">
        <v>51</v>
      </c>
    </row>
    <row r="57" spans="1:2" ht="18">
      <c r="A57" s="19" t="s">
        <v>38</v>
      </c>
      <c r="B57" s="19" t="s">
        <v>52</v>
      </c>
    </row>
    <row r="58" spans="1:2" ht="18">
      <c r="A58" s="19" t="s">
        <v>39</v>
      </c>
      <c r="B58" s="19" t="s">
        <v>53</v>
      </c>
    </row>
    <row r="59" spans="1:2" ht="18">
      <c r="A59" s="19" t="s">
        <v>40</v>
      </c>
      <c r="B59" s="19" t="s">
        <v>54</v>
      </c>
    </row>
    <row r="60" spans="1:2" ht="18">
      <c r="A60" s="19" t="s">
        <v>41</v>
      </c>
      <c r="B60" s="19" t="s">
        <v>55</v>
      </c>
    </row>
    <row r="61" spans="1:2" ht="18">
      <c r="A61" s="19" t="s">
        <v>42</v>
      </c>
      <c r="B61" s="19" t="s">
        <v>56</v>
      </c>
    </row>
    <row r="62" spans="1:2" ht="18">
      <c r="A62" s="19" t="s">
        <v>43</v>
      </c>
      <c r="B62" s="19" t="s">
        <v>57</v>
      </c>
    </row>
    <row r="63" spans="1:2" ht="18">
      <c r="A63" s="19" t="s">
        <v>44</v>
      </c>
      <c r="B63" s="19" t="s">
        <v>58</v>
      </c>
    </row>
    <row r="64" spans="1:2" ht="18">
      <c r="A64" s="19" t="s">
        <v>45</v>
      </c>
      <c r="B64" s="19" t="s">
        <v>59</v>
      </c>
    </row>
    <row r="65" spans="1:2" ht="18">
      <c r="A65" s="19" t="s">
        <v>46</v>
      </c>
      <c r="B65" s="19" t="s">
        <v>60</v>
      </c>
    </row>
    <row r="66" spans="1:2" ht="18">
      <c r="A66" s="19" t="s">
        <v>47</v>
      </c>
    </row>
    <row r="67" spans="1:2" ht="18">
      <c r="A67" s="19" t="s">
        <v>48</v>
      </c>
    </row>
  </sheetData>
  <mergeCells count="3">
    <mergeCell ref="I1:K1"/>
    <mergeCell ref="D1:D3"/>
    <mergeCell ref="I18:J1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topLeftCell="A4" workbookViewId="0">
      <selection activeCell="A26" sqref="A26"/>
    </sheetView>
  </sheetViews>
  <sheetFormatPr baseColWidth="10" defaultRowHeight="16" x14ac:dyDescent="0"/>
  <cols>
    <col min="1" max="1" width="125.1640625" style="2" customWidth="1"/>
    <col min="2" max="16384" width="10.83203125" style="2"/>
  </cols>
  <sheetData>
    <row r="1" spans="1:1">
      <c r="A1" s="2" t="s">
        <v>73</v>
      </c>
    </row>
    <row r="2" spans="1:1" ht="119" customHeight="1">
      <c r="A2" s="24" t="s">
        <v>74</v>
      </c>
    </row>
    <row r="3" spans="1:1">
      <c r="A3" s="2" t="s">
        <v>69</v>
      </c>
    </row>
    <row r="26" spans="1:1">
      <c r="A26" s="2" t="s">
        <v>70</v>
      </c>
    </row>
    <row r="27" spans="1:1">
      <c r="A27" s="2" t="s">
        <v>75</v>
      </c>
    </row>
    <row r="28" spans="1:1">
      <c r="A28" s="2" t="s">
        <v>76</v>
      </c>
    </row>
    <row r="30" spans="1:1">
      <c r="A30" s="25" t="s">
        <v>71</v>
      </c>
    </row>
    <row r="31" spans="1:1">
      <c r="A31" s="2" t="s">
        <v>72</v>
      </c>
    </row>
    <row r="32" spans="1:1">
      <c r="A32" s="2" t="s">
        <v>77</v>
      </c>
    </row>
    <row r="33" spans="1:1">
      <c r="A33" s="2" t="s">
        <v>68</v>
      </c>
    </row>
    <row r="34" spans="1:1">
      <c r="A34" s="2" t="s">
        <v>78</v>
      </c>
    </row>
    <row r="35" spans="1:1">
      <c r="A35" s="23" t="s">
        <v>79</v>
      </c>
    </row>
    <row r="36" spans="1:1">
      <c r="A36" s="23" t="s">
        <v>80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istruzioni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2020-03-25T16:17:48Z</dcterms:created>
  <dcterms:modified xsi:type="dcterms:W3CDTF">2021-03-24T11:22:24Z</dcterms:modified>
</cp:coreProperties>
</file>