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ancini\Downloads\"/>
    </mc:Choice>
  </mc:AlternateContent>
  <xr:revisionPtr revIDLastSave="0" documentId="13_ncr:1_{06981AFF-7BFF-4A1F-9743-73CD34E620AC}" xr6:coauthVersionLast="36" xr6:coauthVersionMax="47" xr10:uidLastSave="{00000000-0000-0000-0000-000000000000}"/>
  <bookViews>
    <workbookView xWindow="0" yWindow="0" windowWidth="9570" windowHeight="12195" xr2:uid="{16AC020C-9716-41D7-B8F3-5C067D0130CF}"/>
  </bookViews>
  <sheets>
    <sheet name="Foglio1" sheetId="1" r:id="rId1"/>
    <sheet name="Foglio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  <c r="H16" i="2"/>
  <c r="G16" i="2"/>
  <c r="F16" i="2"/>
  <c r="I13" i="2"/>
  <c r="H13" i="2"/>
  <c r="G13" i="2"/>
  <c r="F13" i="2"/>
  <c r="I10" i="2"/>
  <c r="E10" i="2"/>
  <c r="F10" i="2"/>
  <c r="G10" i="2"/>
  <c r="H10" i="2"/>
  <c r="D10" i="2"/>
  <c r="J12" i="1"/>
  <c r="J11" i="1"/>
  <c r="J10" i="1"/>
  <c r="F61" i="1"/>
  <c r="F60" i="1"/>
  <c r="F59" i="1"/>
  <c r="L5" i="1"/>
  <c r="L6" i="1"/>
  <c r="L4" i="1"/>
  <c r="F53" i="1"/>
  <c r="F55" i="1"/>
  <c r="F54" i="1"/>
  <c r="B53" i="1"/>
  <c r="F50" i="1"/>
  <c r="F49" i="1"/>
  <c r="F48" i="1"/>
  <c r="B48" i="1"/>
  <c r="F45" i="1"/>
  <c r="F44" i="1"/>
  <c r="F43" i="1"/>
  <c r="B43" i="1"/>
  <c r="F40" i="1"/>
  <c r="F39" i="1"/>
  <c r="F38" i="1"/>
  <c r="B38" i="1"/>
  <c r="K6" i="1"/>
  <c r="K5" i="1"/>
  <c r="K4" i="1"/>
  <c r="J6" i="1"/>
  <c r="J5" i="1"/>
  <c r="J4" i="1"/>
  <c r="I34" i="1"/>
  <c r="J34" i="1"/>
  <c r="K34" i="1"/>
  <c r="H34" i="1"/>
  <c r="I31" i="1"/>
  <c r="J31" i="1"/>
  <c r="K31" i="1"/>
  <c r="H31" i="1"/>
  <c r="K28" i="1"/>
  <c r="J28" i="1"/>
  <c r="I28" i="1"/>
  <c r="H28" i="1"/>
  <c r="F28" i="1"/>
  <c r="G5" i="1"/>
  <c r="G6" i="1"/>
  <c r="G7" i="1"/>
  <c r="G8" i="1"/>
  <c r="G9" i="1"/>
  <c r="G10" i="1"/>
  <c r="G11" i="1"/>
  <c r="G12" i="1"/>
  <c r="G4" i="1"/>
</calcChain>
</file>

<file path=xl/sharedStrings.xml><?xml version="1.0" encoding="utf-8"?>
<sst xmlns="http://schemas.openxmlformats.org/spreadsheetml/2006/main" count="89" uniqueCount="37">
  <si>
    <t>Ore uomo</t>
  </si>
  <si>
    <t>Comm.A</t>
  </si>
  <si>
    <t>Comm.B</t>
  </si>
  <si>
    <t>Comm.C</t>
  </si>
  <si>
    <t>Ore macchina</t>
  </si>
  <si>
    <t>n.prelievi</t>
  </si>
  <si>
    <t>Taglio</t>
  </si>
  <si>
    <t>Fresatura</t>
  </si>
  <si>
    <t>Tornitura</t>
  </si>
  <si>
    <t>Montaggio</t>
  </si>
  <si>
    <t>Totale</t>
  </si>
  <si>
    <t>Costo manodopera diretta</t>
  </si>
  <si>
    <t>orarie</t>
  </si>
  <si>
    <t>Costo materiale diretto</t>
  </si>
  <si>
    <t>Commessa A</t>
  </si>
  <si>
    <t>Commessa B</t>
  </si>
  <si>
    <t>Commessa C</t>
  </si>
  <si>
    <t>Voci di costo</t>
  </si>
  <si>
    <t>Magazzino</t>
  </si>
  <si>
    <t>S&amp;C</t>
  </si>
  <si>
    <t>Materiale di consumo</t>
  </si>
  <si>
    <t>Energia elettrica</t>
  </si>
  <si>
    <t>Ammortamento impianti</t>
  </si>
  <si>
    <t>Manutenzione</t>
  </si>
  <si>
    <t>Stipendi</t>
  </si>
  <si>
    <t xml:space="preserve">Totale </t>
  </si>
  <si>
    <t>Costo manodopera</t>
  </si>
  <si>
    <t>Costi centro finale taglio</t>
  </si>
  <si>
    <t>Coefficiente di riparto</t>
  </si>
  <si>
    <t>Costi centro finale montaggio</t>
  </si>
  <si>
    <t>Costi centro finale fresatura</t>
  </si>
  <si>
    <t>Costi centro finale tornitura</t>
  </si>
  <si>
    <t>Costi totali Commessa A</t>
  </si>
  <si>
    <t>Costi totali Commessa B</t>
  </si>
  <si>
    <t>Costi totali Commessa C</t>
  </si>
  <si>
    <t>Costo manodopera supervisione</t>
  </si>
  <si>
    <t>Manodopera supervisione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</si>
</sst>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6" fillId="7" borderId="0" applyNumberFormat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3" fillId="0" borderId="1" xfId="0" applyFont="1" applyBorder="1"/>
    <xf numFmtId="0" fontId="3" fillId="0" borderId="0" xfId="0" applyFont="1"/>
    <xf numFmtId="164" fontId="0" fillId="0" borderId="0" xfId="0" applyNumberFormat="1"/>
    <xf numFmtId="44" fontId="0" fillId="0" borderId="0" xfId="1" applyFont="1"/>
    <xf numFmtId="44" fontId="0" fillId="0" borderId="1" xfId="1" applyFont="1" applyBorder="1"/>
    <xf numFmtId="44" fontId="0" fillId="0" borderId="1" xfId="0" applyNumberFormat="1" applyBorder="1"/>
    <xf numFmtId="0" fontId="5" fillId="0" borderId="1" xfId="0" applyFont="1" applyBorder="1"/>
    <xf numFmtId="44" fontId="2" fillId="3" borderId="1" xfId="3" applyNumberFormat="1" applyFont="1" applyBorder="1"/>
    <xf numFmtId="164" fontId="0" fillId="0" borderId="1" xfId="0" applyNumberFormat="1" applyBorder="1"/>
    <xf numFmtId="0" fontId="0" fillId="0" borderId="0" xfId="1" applyNumberFormat="1" applyFont="1"/>
    <xf numFmtId="0" fontId="3" fillId="0" borderId="1" xfId="1" applyNumberFormat="1" applyFont="1" applyBorder="1"/>
    <xf numFmtId="44" fontId="3" fillId="2" borderId="1" xfId="2" applyNumberFormat="1" applyFont="1" applyBorder="1"/>
    <xf numFmtId="44" fontId="3" fillId="4" borderId="1" xfId="4" applyNumberFormat="1" applyFont="1" applyBorder="1"/>
    <xf numFmtId="44" fontId="3" fillId="5" borderId="1" xfId="5" applyNumberFormat="1" applyFont="1" applyBorder="1"/>
    <xf numFmtId="44" fontId="3" fillId="6" borderId="1" xfId="6" applyNumberFormat="1" applyFont="1" applyBorder="1"/>
    <xf numFmtId="44" fontId="5" fillId="0" borderId="1" xfId="0" applyNumberFormat="1" applyFont="1" applyBorder="1"/>
    <xf numFmtId="0" fontId="3" fillId="0" borderId="1" xfId="0" applyFont="1" applyFill="1" applyBorder="1"/>
    <xf numFmtId="44" fontId="0" fillId="0" borderId="0" xfId="0" applyNumberFormat="1"/>
    <xf numFmtId="44" fontId="7" fillId="7" borderId="1" xfId="7" applyNumberFormat="1" applyFont="1" applyBorder="1"/>
  </cellXfs>
  <cellStyles count="8">
    <cellStyle name="40% - Colore 1" xfId="2" builtinId="31"/>
    <cellStyle name="40% - Colore 2" xfId="4" builtinId="35"/>
    <cellStyle name="60% - Colore 3" xfId="5" builtinId="40"/>
    <cellStyle name="60% - Colore 4" xfId="6" builtinId="44"/>
    <cellStyle name="Colore 2" xfId="3" builtinId="33"/>
    <cellStyle name="Neutrale" xfId="7" builtinId="28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9A93D-B3B3-4979-9F2B-796DD9FA56B9}">
  <dimension ref="B3:L61"/>
  <sheetViews>
    <sheetView tabSelected="1" topLeftCell="A13" zoomScale="150" zoomScaleNormal="150" workbookViewId="0">
      <selection activeCell="F59" sqref="F59:F61"/>
    </sheetView>
  </sheetViews>
  <sheetFormatPr defaultRowHeight="15" x14ac:dyDescent="0.25"/>
  <cols>
    <col min="2" max="2" width="23.28515625" customWidth="1"/>
    <col min="3" max="3" width="17.42578125" customWidth="1"/>
    <col min="4" max="4" width="11.5703125" customWidth="1"/>
    <col min="5" max="5" width="25.7109375" customWidth="1"/>
    <col min="6" max="6" width="16.140625" customWidth="1"/>
    <col min="7" max="7" width="17.28515625" customWidth="1"/>
    <col min="8" max="8" width="25.28515625" customWidth="1"/>
    <col min="9" max="9" width="28.85546875" customWidth="1"/>
    <col min="10" max="10" width="15.85546875" customWidth="1"/>
    <col min="11" max="11" width="13.42578125" customWidth="1"/>
    <col min="12" max="12" width="14.28515625" customWidth="1"/>
  </cols>
  <sheetData>
    <row r="3" spans="2:12" x14ac:dyDescent="0.25">
      <c r="B3" s="1"/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I3" s="2" t="s">
        <v>26</v>
      </c>
      <c r="J3" s="2" t="s">
        <v>6</v>
      </c>
      <c r="K3" s="2" t="s">
        <v>9</v>
      </c>
      <c r="L3" s="2" t="s">
        <v>10</v>
      </c>
    </row>
    <row r="4" spans="2:12" x14ac:dyDescent="0.25">
      <c r="B4" s="2" t="s">
        <v>0</v>
      </c>
      <c r="C4" s="1">
        <v>8000</v>
      </c>
      <c r="D4" s="1">
        <v>2000</v>
      </c>
      <c r="E4" s="1">
        <v>4000</v>
      </c>
      <c r="F4" s="1">
        <v>17600</v>
      </c>
      <c r="G4" s="1">
        <f>SUM(C4:F4)</f>
        <v>31600</v>
      </c>
      <c r="I4" s="1" t="s">
        <v>14</v>
      </c>
      <c r="J4" s="10">
        <f>C5*C14</f>
        <v>60000</v>
      </c>
      <c r="K4" s="10">
        <f>C14*F5</f>
        <v>79200</v>
      </c>
      <c r="L4" s="10">
        <f>J4+K4</f>
        <v>139200</v>
      </c>
    </row>
    <row r="5" spans="2:12" x14ac:dyDescent="0.25">
      <c r="B5" s="2" t="s">
        <v>1</v>
      </c>
      <c r="C5" s="1">
        <v>2000</v>
      </c>
      <c r="D5" s="1"/>
      <c r="E5" s="1"/>
      <c r="F5" s="1">
        <v>2640</v>
      </c>
      <c r="G5" s="1">
        <f t="shared" ref="G5:G12" si="0">SUM(C5:F5)</f>
        <v>4640</v>
      </c>
      <c r="I5" s="1" t="s">
        <v>15</v>
      </c>
      <c r="J5" s="10">
        <f>C14*C6</f>
        <v>45000</v>
      </c>
      <c r="K5" s="10">
        <f>C14*F6</f>
        <v>132000</v>
      </c>
      <c r="L5" s="10">
        <f t="shared" ref="L5:L6" si="1">J5+K5</f>
        <v>177000</v>
      </c>
    </row>
    <row r="6" spans="2:12" x14ac:dyDescent="0.25">
      <c r="B6" s="2" t="s">
        <v>2</v>
      </c>
      <c r="C6" s="1">
        <v>1500</v>
      </c>
      <c r="D6" s="1"/>
      <c r="E6" s="1"/>
      <c r="F6" s="1">
        <v>4400</v>
      </c>
      <c r="G6" s="1">
        <f t="shared" si="0"/>
        <v>5900</v>
      </c>
      <c r="I6" s="1" t="s">
        <v>16</v>
      </c>
      <c r="J6" s="10">
        <f>C14*C7</f>
        <v>135000</v>
      </c>
      <c r="K6" s="10">
        <f>C14*F7</f>
        <v>316800</v>
      </c>
      <c r="L6" s="10">
        <f t="shared" si="1"/>
        <v>451800</v>
      </c>
    </row>
    <row r="7" spans="2:12" x14ac:dyDescent="0.25">
      <c r="B7" s="2" t="s">
        <v>3</v>
      </c>
      <c r="C7" s="1">
        <v>4500</v>
      </c>
      <c r="D7" s="1"/>
      <c r="E7" s="1"/>
      <c r="F7" s="1">
        <v>10560</v>
      </c>
      <c r="G7" s="1">
        <f t="shared" si="0"/>
        <v>15060</v>
      </c>
      <c r="I7" s="3"/>
      <c r="J7" s="4"/>
      <c r="K7" s="4"/>
      <c r="L7" s="4"/>
    </row>
    <row r="8" spans="2:12" x14ac:dyDescent="0.25">
      <c r="B8" s="2" t="s">
        <v>4</v>
      </c>
      <c r="C8" s="1"/>
      <c r="D8" s="1">
        <v>8500</v>
      </c>
      <c r="E8" s="1">
        <v>3800</v>
      </c>
      <c r="F8" s="1"/>
      <c r="G8" s="1">
        <f t="shared" si="0"/>
        <v>12300</v>
      </c>
    </row>
    <row r="9" spans="2:12" x14ac:dyDescent="0.25">
      <c r="B9" s="2" t="s">
        <v>1</v>
      </c>
      <c r="C9" s="1"/>
      <c r="D9" s="1">
        <v>3500</v>
      </c>
      <c r="E9" s="1">
        <v>800</v>
      </c>
      <c r="F9" s="1"/>
      <c r="G9" s="1">
        <f t="shared" si="0"/>
        <v>4300</v>
      </c>
      <c r="I9" s="2" t="s">
        <v>35</v>
      </c>
      <c r="J9" s="1"/>
    </row>
    <row r="10" spans="2:12" x14ac:dyDescent="0.25">
      <c r="B10" s="2" t="s">
        <v>2</v>
      </c>
      <c r="C10" s="1"/>
      <c r="D10" s="1">
        <v>2500</v>
      </c>
      <c r="E10" s="1">
        <v>2000</v>
      </c>
      <c r="F10" s="1"/>
      <c r="G10" s="1">
        <f t="shared" si="0"/>
        <v>4500</v>
      </c>
      <c r="I10" s="2" t="s">
        <v>7</v>
      </c>
      <c r="J10" s="10">
        <f>D4*C14</f>
        <v>60000</v>
      </c>
    </row>
    <row r="11" spans="2:12" x14ac:dyDescent="0.25">
      <c r="B11" s="2" t="s">
        <v>3</v>
      </c>
      <c r="C11" s="1"/>
      <c r="D11" s="1">
        <v>2800</v>
      </c>
      <c r="E11" s="1">
        <v>1000</v>
      </c>
      <c r="F11" s="1"/>
      <c r="G11" s="1">
        <f t="shared" si="0"/>
        <v>3800</v>
      </c>
      <c r="I11" s="2" t="s">
        <v>8</v>
      </c>
      <c r="J11" s="10">
        <f>E4*C14</f>
        <v>120000</v>
      </c>
    </row>
    <row r="12" spans="2:12" x14ac:dyDescent="0.25">
      <c r="B12" s="2" t="s">
        <v>5</v>
      </c>
      <c r="C12" s="1">
        <v>60</v>
      </c>
      <c r="D12" s="1">
        <v>90</v>
      </c>
      <c r="E12" s="1">
        <v>67</v>
      </c>
      <c r="F12" s="1">
        <v>100</v>
      </c>
      <c r="G12" s="1">
        <f t="shared" si="0"/>
        <v>317</v>
      </c>
      <c r="I12" s="2" t="s">
        <v>10</v>
      </c>
      <c r="J12" s="10">
        <f>J10+J11</f>
        <v>180000</v>
      </c>
    </row>
    <row r="14" spans="2:12" x14ac:dyDescent="0.25">
      <c r="B14" s="3" t="s">
        <v>11</v>
      </c>
      <c r="C14" s="4">
        <v>30</v>
      </c>
      <c r="D14" t="s">
        <v>12</v>
      </c>
    </row>
    <row r="16" spans="2:12" x14ac:dyDescent="0.25">
      <c r="B16" s="3" t="s">
        <v>13</v>
      </c>
    </row>
    <row r="17" spans="2:11" x14ac:dyDescent="0.25">
      <c r="B17" t="s">
        <v>14</v>
      </c>
      <c r="C17" s="5">
        <v>230000</v>
      </c>
    </row>
    <row r="18" spans="2:11" x14ac:dyDescent="0.25">
      <c r="B18" t="s">
        <v>15</v>
      </c>
      <c r="C18" s="5">
        <v>156000</v>
      </c>
    </row>
    <row r="19" spans="2:11" x14ac:dyDescent="0.25">
      <c r="B19" t="s">
        <v>16</v>
      </c>
      <c r="C19" s="5">
        <v>167000</v>
      </c>
    </row>
    <row r="22" spans="2:11" x14ac:dyDescent="0.25">
      <c r="E22" s="8" t="s">
        <v>17</v>
      </c>
      <c r="F22" s="8" t="s">
        <v>18</v>
      </c>
      <c r="G22" s="8" t="s">
        <v>19</v>
      </c>
      <c r="H22" s="8" t="s">
        <v>6</v>
      </c>
      <c r="I22" s="8" t="s">
        <v>7</v>
      </c>
      <c r="J22" s="8" t="s">
        <v>8</v>
      </c>
      <c r="K22" s="8" t="s">
        <v>9</v>
      </c>
    </row>
    <row r="23" spans="2:11" x14ac:dyDescent="0.25">
      <c r="E23" s="2" t="s">
        <v>20</v>
      </c>
      <c r="F23" s="6">
        <v>2000</v>
      </c>
      <c r="G23" s="6"/>
      <c r="H23" s="6">
        <v>7500</v>
      </c>
      <c r="I23" s="6">
        <v>7500</v>
      </c>
      <c r="J23" s="6">
        <v>7500</v>
      </c>
      <c r="K23" s="6">
        <v>7500</v>
      </c>
    </row>
    <row r="24" spans="2:11" x14ac:dyDescent="0.25">
      <c r="E24" s="2" t="s">
        <v>21</v>
      </c>
      <c r="F24" s="6"/>
      <c r="G24" s="6"/>
      <c r="H24" s="6">
        <v>12000</v>
      </c>
      <c r="I24" s="6">
        <v>12000</v>
      </c>
      <c r="J24" s="6">
        <v>30000</v>
      </c>
      <c r="K24" s="6">
        <v>6000</v>
      </c>
    </row>
    <row r="25" spans="2:11" x14ac:dyDescent="0.25">
      <c r="E25" s="2" t="s">
        <v>22</v>
      </c>
      <c r="F25" s="6"/>
      <c r="G25" s="6"/>
      <c r="H25" s="6">
        <v>120800</v>
      </c>
      <c r="I25" s="6">
        <v>120800</v>
      </c>
      <c r="J25" s="6">
        <v>302000</v>
      </c>
      <c r="K25" s="6">
        <v>60400</v>
      </c>
    </row>
    <row r="26" spans="2:11" x14ac:dyDescent="0.25">
      <c r="E26" s="2" t="s">
        <v>23</v>
      </c>
      <c r="F26" s="6">
        <v>38000</v>
      </c>
      <c r="G26" s="6"/>
      <c r="H26" s="6">
        <v>38000</v>
      </c>
      <c r="I26" s="6">
        <v>38000</v>
      </c>
      <c r="J26" s="6">
        <v>57000</v>
      </c>
      <c r="K26" s="6">
        <v>19000</v>
      </c>
    </row>
    <row r="27" spans="2:11" x14ac:dyDescent="0.25">
      <c r="E27" s="2" t="s">
        <v>24</v>
      </c>
      <c r="F27" s="6">
        <v>40000</v>
      </c>
      <c r="G27" s="6">
        <v>340000</v>
      </c>
      <c r="H27" s="6"/>
      <c r="I27" s="6"/>
      <c r="J27" s="6"/>
      <c r="K27" s="6"/>
    </row>
    <row r="28" spans="2:11" x14ac:dyDescent="0.25">
      <c r="E28" s="2" t="s">
        <v>25</v>
      </c>
      <c r="F28" s="7">
        <f>SUM(F23:F27)</f>
        <v>80000</v>
      </c>
      <c r="G28" s="6">
        <v>340000</v>
      </c>
      <c r="H28" s="7">
        <f>SUM(H23:H26)</f>
        <v>178300</v>
      </c>
      <c r="I28" s="7">
        <f>SUM(I23:I26)</f>
        <v>178300</v>
      </c>
      <c r="J28" s="7">
        <f>SUM(J23:J26)</f>
        <v>396500</v>
      </c>
      <c r="K28" s="7">
        <f>SUM(K23:K26)</f>
        <v>92900</v>
      </c>
    </row>
    <row r="30" spans="2:11" x14ac:dyDescent="0.25">
      <c r="E30" s="2" t="s">
        <v>19</v>
      </c>
      <c r="F30" s="1"/>
      <c r="G30" s="1"/>
      <c r="H30" s="6">
        <v>85000</v>
      </c>
      <c r="I30" s="6">
        <v>85000</v>
      </c>
      <c r="J30" s="6">
        <v>85000</v>
      </c>
      <c r="K30" s="6">
        <v>85000</v>
      </c>
    </row>
    <row r="31" spans="2:11" x14ac:dyDescent="0.25">
      <c r="E31" s="2" t="s">
        <v>10</v>
      </c>
      <c r="F31" s="1"/>
      <c r="G31" s="1"/>
      <c r="H31" s="7">
        <f>H30+H28</f>
        <v>263300</v>
      </c>
      <c r="I31" s="7">
        <f t="shared" ref="I31:K31" si="2">I30+I28</f>
        <v>263300</v>
      </c>
      <c r="J31" s="7">
        <f t="shared" si="2"/>
        <v>481500</v>
      </c>
      <c r="K31" s="7">
        <f t="shared" si="2"/>
        <v>177900</v>
      </c>
    </row>
    <row r="33" spans="2:11" x14ac:dyDescent="0.25">
      <c r="E33" s="2" t="s">
        <v>18</v>
      </c>
      <c r="F33" s="1"/>
      <c r="G33" s="1"/>
      <c r="H33" s="6">
        <v>15142</v>
      </c>
      <c r="I33" s="6">
        <v>22712</v>
      </c>
      <c r="J33" s="6">
        <v>16908</v>
      </c>
      <c r="K33" s="6">
        <v>25236</v>
      </c>
    </row>
    <row r="34" spans="2:11" x14ac:dyDescent="0.25">
      <c r="E34" s="2" t="s">
        <v>10</v>
      </c>
      <c r="F34" s="1"/>
      <c r="G34" s="1"/>
      <c r="H34" s="9">
        <f>H33+H31</f>
        <v>278442</v>
      </c>
      <c r="I34" s="9">
        <f t="shared" ref="I34:K34" si="3">I33+I31</f>
        <v>286012</v>
      </c>
      <c r="J34" s="9">
        <f t="shared" si="3"/>
        <v>498408</v>
      </c>
      <c r="K34" s="9">
        <f t="shared" si="3"/>
        <v>203136</v>
      </c>
    </row>
    <row r="37" spans="2:11" x14ac:dyDescent="0.25">
      <c r="B37" t="s">
        <v>28</v>
      </c>
      <c r="E37" s="2" t="s">
        <v>27</v>
      </c>
      <c r="F37" s="6">
        <v>278442</v>
      </c>
    </row>
    <row r="38" spans="2:11" x14ac:dyDescent="0.25">
      <c r="B38" s="11">
        <f>F37/C4</f>
        <v>34.805250000000001</v>
      </c>
      <c r="E38" s="12" t="s">
        <v>14</v>
      </c>
      <c r="F38" s="13">
        <f>B38*C5</f>
        <v>69610.5</v>
      </c>
    </row>
    <row r="39" spans="2:11" x14ac:dyDescent="0.25">
      <c r="E39" s="2" t="s">
        <v>15</v>
      </c>
      <c r="F39" s="13">
        <f>B38*C6</f>
        <v>52207.875</v>
      </c>
    </row>
    <row r="40" spans="2:11" x14ac:dyDescent="0.25">
      <c r="E40" s="2" t="s">
        <v>16</v>
      </c>
      <c r="F40" s="13">
        <f>B38*C7</f>
        <v>156623.625</v>
      </c>
    </row>
    <row r="42" spans="2:11" x14ac:dyDescent="0.25">
      <c r="B42" t="s">
        <v>28</v>
      </c>
      <c r="E42" s="2" t="s">
        <v>29</v>
      </c>
      <c r="F42" s="6">
        <v>203136</v>
      </c>
    </row>
    <row r="43" spans="2:11" x14ac:dyDescent="0.25">
      <c r="B43">
        <f>F42/F4</f>
        <v>11.541818181818181</v>
      </c>
      <c r="E43" s="2" t="s">
        <v>14</v>
      </c>
      <c r="F43" s="14">
        <f>B43*F5</f>
        <v>30470.399999999998</v>
      </c>
    </row>
    <row r="44" spans="2:11" x14ac:dyDescent="0.25">
      <c r="E44" s="2" t="s">
        <v>15</v>
      </c>
      <c r="F44" s="14">
        <f>B43*F6</f>
        <v>50784</v>
      </c>
    </row>
    <row r="45" spans="2:11" x14ac:dyDescent="0.25">
      <c r="E45" s="2" t="s">
        <v>16</v>
      </c>
      <c r="F45" s="14">
        <f>B43*F7</f>
        <v>121881.59999999999</v>
      </c>
    </row>
    <row r="47" spans="2:11" x14ac:dyDescent="0.25">
      <c r="B47" t="s">
        <v>28</v>
      </c>
      <c r="E47" s="2" t="s">
        <v>30</v>
      </c>
      <c r="F47" s="6">
        <v>286012</v>
      </c>
    </row>
    <row r="48" spans="2:11" x14ac:dyDescent="0.25">
      <c r="B48">
        <f>F47/D8</f>
        <v>33.648470588235291</v>
      </c>
      <c r="E48" s="2" t="s">
        <v>14</v>
      </c>
      <c r="F48" s="15">
        <f>B48*D9</f>
        <v>117769.64705882352</v>
      </c>
    </row>
    <row r="49" spans="2:6" x14ac:dyDescent="0.25">
      <c r="E49" s="2" t="s">
        <v>15</v>
      </c>
      <c r="F49" s="15">
        <f>B48*D10</f>
        <v>84121.176470588223</v>
      </c>
    </row>
    <row r="50" spans="2:6" x14ac:dyDescent="0.25">
      <c r="E50" s="2" t="s">
        <v>16</v>
      </c>
      <c r="F50" s="15">
        <f>B48*D11</f>
        <v>94215.717647058817</v>
      </c>
    </row>
    <row r="52" spans="2:6" x14ac:dyDescent="0.25">
      <c r="B52" t="s">
        <v>28</v>
      </c>
      <c r="E52" s="2" t="s">
        <v>31</v>
      </c>
      <c r="F52" s="6">
        <v>498408</v>
      </c>
    </row>
    <row r="53" spans="2:6" x14ac:dyDescent="0.25">
      <c r="B53" s="11">
        <f>F52/E8</f>
        <v>131.16</v>
      </c>
      <c r="E53" s="2" t="s">
        <v>14</v>
      </c>
      <c r="F53" s="16">
        <f>B53*E9</f>
        <v>104928</v>
      </c>
    </row>
    <row r="54" spans="2:6" x14ac:dyDescent="0.25">
      <c r="E54" s="2" t="s">
        <v>15</v>
      </c>
      <c r="F54" s="16">
        <f>B53*E10</f>
        <v>262320</v>
      </c>
    </row>
    <row r="55" spans="2:6" x14ac:dyDescent="0.25">
      <c r="E55" s="2" t="s">
        <v>16</v>
      </c>
      <c r="F55" s="16">
        <f>B53*E11</f>
        <v>131160</v>
      </c>
    </row>
    <row r="59" spans="2:6" x14ac:dyDescent="0.25">
      <c r="E59" s="2" t="s">
        <v>32</v>
      </c>
      <c r="F59" s="17">
        <f>F38+F43+F48+F53+C17+L4</f>
        <v>691978.54705882352</v>
      </c>
    </row>
    <row r="60" spans="2:6" x14ac:dyDescent="0.25">
      <c r="E60" s="2" t="s">
        <v>33</v>
      </c>
      <c r="F60" s="17">
        <f>F39+F44+F49+F54+C18+L5</f>
        <v>782433.05147058819</v>
      </c>
    </row>
    <row r="61" spans="2:6" x14ac:dyDescent="0.25">
      <c r="E61" s="2" t="s">
        <v>34</v>
      </c>
      <c r="F61" s="17">
        <f>F40+F45+F50+F55+C19+L6</f>
        <v>1122680.9426470587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7CF24-A9EC-4747-B9F4-62D8DAFF9D4B}">
  <dimension ref="C3:L16"/>
  <sheetViews>
    <sheetView workbookViewId="0">
      <selection activeCell="F18" sqref="F18"/>
    </sheetView>
  </sheetViews>
  <sheetFormatPr defaultRowHeight="15" x14ac:dyDescent="0.25"/>
  <cols>
    <col min="3" max="3" width="24.42578125" customWidth="1"/>
    <col min="4" max="4" width="19" customWidth="1"/>
    <col min="5" max="5" width="13" customWidth="1"/>
    <col min="6" max="6" width="18.7109375" customWidth="1"/>
    <col min="7" max="7" width="16.28515625" customWidth="1"/>
    <col min="8" max="8" width="17" customWidth="1"/>
    <col min="9" max="9" width="16.85546875" customWidth="1"/>
    <col min="12" max="12" width="12.7109375" bestFit="1" customWidth="1"/>
  </cols>
  <sheetData>
    <row r="3" spans="3:12" x14ac:dyDescent="0.25">
      <c r="C3" s="8" t="s">
        <v>17</v>
      </c>
      <c r="D3" s="8" t="s">
        <v>18</v>
      </c>
      <c r="E3" s="8" t="s">
        <v>19</v>
      </c>
      <c r="F3" s="8" t="s">
        <v>6</v>
      </c>
      <c r="G3" s="8" t="s">
        <v>7</v>
      </c>
      <c r="H3" s="8" t="s">
        <v>8</v>
      </c>
      <c r="I3" s="8" t="s">
        <v>9</v>
      </c>
    </row>
    <row r="4" spans="3:12" x14ac:dyDescent="0.25">
      <c r="C4" s="2" t="s">
        <v>20</v>
      </c>
      <c r="D4" s="6">
        <v>2000</v>
      </c>
      <c r="E4" s="6"/>
      <c r="F4" s="6">
        <v>7500</v>
      </c>
      <c r="G4" s="6">
        <v>7500</v>
      </c>
      <c r="H4" s="6">
        <v>7500</v>
      </c>
      <c r="I4" s="6">
        <v>7500</v>
      </c>
    </row>
    <row r="5" spans="3:12" x14ac:dyDescent="0.25">
      <c r="C5" s="2" t="s">
        <v>21</v>
      </c>
      <c r="D5" s="6"/>
      <c r="E5" s="6"/>
      <c r="F5" s="6">
        <v>12000</v>
      </c>
      <c r="G5" s="6">
        <v>12000</v>
      </c>
      <c r="H5" s="6">
        <v>30000</v>
      </c>
      <c r="I5" s="6">
        <v>6000</v>
      </c>
      <c r="L5" s="19"/>
    </row>
    <row r="6" spans="3:12" x14ac:dyDescent="0.25">
      <c r="C6" s="2" t="s">
        <v>22</v>
      </c>
      <c r="D6" s="6"/>
      <c r="E6" s="6"/>
      <c r="F6" s="6">
        <v>120800</v>
      </c>
      <c r="G6" s="6">
        <v>120800</v>
      </c>
      <c r="H6" s="6">
        <v>302000</v>
      </c>
      <c r="I6" s="6">
        <v>60400</v>
      </c>
    </row>
    <row r="7" spans="3:12" x14ac:dyDescent="0.25">
      <c r="C7" s="2" t="s">
        <v>23</v>
      </c>
      <c r="D7" s="6">
        <v>38000</v>
      </c>
      <c r="E7" s="6"/>
      <c r="F7" s="6">
        <v>38000</v>
      </c>
      <c r="G7" s="6">
        <v>38000</v>
      </c>
      <c r="H7" s="6">
        <v>57000</v>
      </c>
      <c r="I7" s="6">
        <v>19000</v>
      </c>
    </row>
    <row r="8" spans="3:12" x14ac:dyDescent="0.25">
      <c r="C8" s="2" t="s">
        <v>24</v>
      </c>
      <c r="D8" s="6">
        <v>40000</v>
      </c>
      <c r="E8" s="6">
        <v>340000</v>
      </c>
      <c r="F8" s="6"/>
      <c r="G8" s="6"/>
      <c r="H8" s="6"/>
      <c r="I8" s="6"/>
    </row>
    <row r="9" spans="3:12" x14ac:dyDescent="0.25">
      <c r="C9" s="18" t="s">
        <v>36</v>
      </c>
      <c r="D9" s="1"/>
      <c r="E9" s="6">
        <v>180000</v>
      </c>
      <c r="F9" s="1"/>
      <c r="G9" s="1"/>
      <c r="H9" s="1"/>
      <c r="I9" s="1"/>
    </row>
    <row r="10" spans="3:12" x14ac:dyDescent="0.25">
      <c r="C10" s="18" t="s">
        <v>10</v>
      </c>
      <c r="D10" s="7">
        <f>SUM(D4:D8)</f>
        <v>80000</v>
      </c>
      <c r="E10" s="7">
        <f>E8+E9</f>
        <v>520000</v>
      </c>
      <c r="F10" s="7">
        <f t="shared" ref="F10:I10" si="0">SUM(F4:F8)</f>
        <v>178300</v>
      </c>
      <c r="G10" s="7">
        <f t="shared" si="0"/>
        <v>178300</v>
      </c>
      <c r="H10" s="7">
        <f t="shared" si="0"/>
        <v>396500</v>
      </c>
      <c r="I10" s="7">
        <f t="shared" si="0"/>
        <v>92900</v>
      </c>
    </row>
    <row r="12" spans="3:12" x14ac:dyDescent="0.25">
      <c r="C12" s="18" t="s">
        <v>19</v>
      </c>
      <c r="D12" s="1"/>
      <c r="E12" s="1"/>
      <c r="F12" s="7">
        <v>130000</v>
      </c>
      <c r="G12" s="6">
        <v>130000</v>
      </c>
      <c r="H12" s="6">
        <v>130000</v>
      </c>
      <c r="I12" s="6">
        <v>130000</v>
      </c>
    </row>
    <row r="13" spans="3:12" x14ac:dyDescent="0.25">
      <c r="C13" s="18" t="s">
        <v>10</v>
      </c>
      <c r="D13" s="1"/>
      <c r="E13" s="1"/>
      <c r="F13" s="7">
        <f>F10+F12</f>
        <v>308300</v>
      </c>
      <c r="G13" s="7">
        <f>G10+G12</f>
        <v>308300</v>
      </c>
      <c r="H13" s="7">
        <f>H10+H12</f>
        <v>526500</v>
      </c>
      <c r="I13" s="7">
        <f>I10+I12</f>
        <v>222900</v>
      </c>
    </row>
    <row r="15" spans="3:12" x14ac:dyDescent="0.25">
      <c r="C15" s="2" t="s">
        <v>18</v>
      </c>
      <c r="D15" s="1"/>
      <c r="E15" s="1"/>
      <c r="F15" s="6">
        <v>15142</v>
      </c>
      <c r="G15" s="6">
        <v>22712</v>
      </c>
      <c r="H15" s="6">
        <v>16908</v>
      </c>
      <c r="I15" s="6">
        <v>25236</v>
      </c>
    </row>
    <row r="16" spans="3:12" x14ac:dyDescent="0.25">
      <c r="C16" s="18" t="s">
        <v>10</v>
      </c>
      <c r="D16" s="1"/>
      <c r="E16" s="1"/>
      <c r="F16" s="20">
        <f>F13+F15</f>
        <v>323442</v>
      </c>
      <c r="G16" s="20">
        <f>G13+G15</f>
        <v>331012</v>
      </c>
      <c r="H16" s="20">
        <f>H13+H15</f>
        <v>543408</v>
      </c>
      <c r="I16" s="20">
        <f>I13+I15</f>
        <v>248136</v>
      </c>
    </row>
  </sheetData>
  <pageMargins left="0.7" right="0.7" top="0.75" bottom="0.75" header="0.3" footer="0.3"/>
  <ignoredErrors>
    <ignoredError sqref="E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Zulli</dc:creator>
  <cp:lastModifiedBy>Daniela Mancini</cp:lastModifiedBy>
  <dcterms:created xsi:type="dcterms:W3CDTF">2025-03-05T17:49:27Z</dcterms:created>
  <dcterms:modified xsi:type="dcterms:W3CDTF">2025-03-06T14:02:31Z</dcterms:modified>
</cp:coreProperties>
</file>